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0"/>
  </bookViews>
  <sheets>
    <sheet name="Доходы" sheetId="1" r:id="rId1"/>
  </sheets>
  <definedNames>
    <definedName name="_xlnm.Print_Area" localSheetId="0">'Доходы'!$A$1:$H$93</definedName>
  </definedNames>
  <calcPr fullCalcOnLoad="1"/>
</workbook>
</file>

<file path=xl/sharedStrings.xml><?xml version="1.0" encoding="utf-8"?>
<sst xmlns="http://schemas.openxmlformats.org/spreadsheetml/2006/main" count="172" uniqueCount="172">
  <si>
    <t>Наименование доходов</t>
  </si>
  <si>
    <t xml:space="preserve">Налог на доходы физических лиц  </t>
  </si>
  <si>
    <t xml:space="preserve">Всего доходов                          </t>
  </si>
  <si>
    <t xml:space="preserve">Налог на доходы физических лиц с доходов, полученных в виде дивидендов от долевого участиия в деятельности организаций  </t>
  </si>
  <si>
    <t>Налог на доходы физических лиц с доходов, полученных физическими лицами, не являющимися налоговыми резидентами Российской федерации</t>
  </si>
  <si>
    <t>Единый налог на вмененный доход для отдельных видов деятельности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</si>
  <si>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</si>
  <si>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 xml:space="preserve">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t>
  </si>
  <si>
    <t>Безвозмездные поступления от других бюджетов бюджетной системы Российской Федерации, кроме бюджетов государственных внебюджетных фондов</t>
  </si>
  <si>
    <t>Доходы</t>
  </si>
  <si>
    <t>Налоги на прибыль, доходы</t>
  </si>
  <si>
    <t>Налоги на совокупный доход</t>
  </si>
  <si>
    <t>Налоги на имущество</t>
  </si>
  <si>
    <t>Земельный налог</t>
  </si>
  <si>
    <t>Задолженность по отмененным налогам, сборам и иным обязательным платежам</t>
  </si>
  <si>
    <t>Доходы от использования имущества, находящегося в государственной и муниципальной собственности</t>
  </si>
  <si>
    <t>Доходы от продажи материальных и нематериальных активов</t>
  </si>
  <si>
    <t>Штрафы, санкции, возмещение ущерба</t>
  </si>
  <si>
    <t xml:space="preserve">Прочие неналоговые доходы </t>
  </si>
  <si>
    <t>Субвенции от других бюджетов бюджетной системы, в том числе:</t>
  </si>
  <si>
    <t>Платежи при пользовании природными ресурсами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</si>
  <si>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</si>
  <si>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 зарегистрированными в качестве индивидуальных предпринимателей, частных нотариусов и других лиц, занимающихся частной практикой</t>
  </si>
  <si>
    <t>Код бюджетной классификации</t>
  </si>
  <si>
    <t>Прочие поступления от денежных взысканий (штрафов) и иных сумм в возмещение ущерба, зачисляемые в местные бюджеты, в том числе:</t>
  </si>
  <si>
    <r>
      <t>Доходы от реализации инвестиционных контрактов (</t>
    </r>
    <r>
      <rPr>
        <i/>
        <sz val="8"/>
        <rFont val="Arial Cyr"/>
        <family val="2"/>
      </rPr>
      <t xml:space="preserve">передаваемые в ЦБИФ "Развитие социальной и инженерной инфраструктуры г.Долгопрудный) </t>
    </r>
  </si>
  <si>
    <r>
      <t>Плата за вырубку деревьев (</t>
    </r>
    <r>
      <rPr>
        <i/>
        <sz val="8"/>
        <rFont val="Arial Cyr"/>
        <family val="2"/>
      </rPr>
      <t>передаваемая в ЦБФ "Экология"</t>
    </r>
    <r>
      <rPr>
        <sz val="8"/>
        <rFont val="Arial Cyr"/>
        <family val="2"/>
      </rPr>
      <t>)</t>
    </r>
  </si>
  <si>
    <r>
      <t>Поступление от штрафов за правонарушения в сфере благоустройства (</t>
    </r>
    <r>
      <rPr>
        <i/>
        <sz val="8"/>
        <rFont val="Arial Cyr"/>
        <family val="2"/>
      </rPr>
      <t>передаваемые в ЦБФ "Благоустройство территории г.Долгопрудный"</t>
    </r>
    <r>
      <rPr>
        <sz val="8"/>
        <rFont val="Arial Cyr"/>
        <family val="2"/>
      </rPr>
      <t>)</t>
    </r>
  </si>
  <si>
    <r>
      <t>Плата за негативное воздействие на окружающую среду (</t>
    </r>
    <r>
      <rPr>
        <i/>
        <sz val="8"/>
        <rFont val="Arial Cyr"/>
        <family val="2"/>
      </rPr>
      <t>передаваемая в ЦБФ "Экология"</t>
    </r>
    <r>
      <rPr>
        <sz val="8"/>
        <rFont val="Arial Cyr"/>
        <family val="2"/>
      </rPr>
      <t>)</t>
    </r>
  </si>
  <si>
    <t>Государственная пошлина</t>
  </si>
  <si>
    <t xml:space="preserve">Государственная пошлина по делам, рассматриваеым в судах общей юрисдикции, мировыми судьями (за исключением государственной пошлины по делам, рассматриваемым Верховным судом Российской Федерации </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</si>
  <si>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t>
  </si>
  <si>
    <t>Государственная пошлина за выдачу разрешения на распространение наружной рекламы</t>
  </si>
  <si>
    <t xml:space="preserve">Налог на прибыль организаций, зачисляемый в местные бюджеты (в части сумм по расчетам за 2004 год и погашения задолженности прошлых лет) </t>
  </si>
  <si>
    <t xml:space="preserve">Прочие налоги и сборы ( по отмененным местным налогам и сборам) </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</si>
  <si>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</si>
  <si>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Арендная плата за земли,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t>
  </si>
  <si>
    <t xml:space="preserve">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   </t>
  </si>
  <si>
    <t>000 1 01 00000 00 0000 000</t>
  </si>
  <si>
    <t xml:space="preserve">000 1 01 02000 01 0000 110      </t>
  </si>
  <si>
    <t>000 1 01 02010 01 0000 110</t>
  </si>
  <si>
    <t>000 1 01 02022 01 0000 110</t>
  </si>
  <si>
    <t>000 1 01 02021 01 0000 110</t>
  </si>
  <si>
    <t>000 1 01 02030 01 0000 110</t>
  </si>
  <si>
    <t>000 1 01 02040 01 0000 110</t>
  </si>
  <si>
    <t>000 1 05 00000 01 0000 110</t>
  </si>
  <si>
    <t>000 1 05 02000 02 0000 110</t>
  </si>
  <si>
    <t>000 1 06 00000 00 0000 000</t>
  </si>
  <si>
    <t>000 1 06 06000 03 0000 110</t>
  </si>
  <si>
    <t>000 1 08 00000 00 0000 000</t>
  </si>
  <si>
    <t>000 1 08 03010 01 0000 110</t>
  </si>
  <si>
    <t xml:space="preserve">000 1 08 07140 01 0000 110  </t>
  </si>
  <si>
    <t>000 1 08 07150 01 0000 110</t>
  </si>
  <si>
    <t>000 1 09 00000 00 0000 000</t>
  </si>
  <si>
    <t>000 1 09 01000 03 0000 110</t>
  </si>
  <si>
    <t>000 1 11 00000 11 0000 000</t>
  </si>
  <si>
    <t>000 1 12 00 00000 0000 000</t>
  </si>
  <si>
    <t>000 1 12 01 00001 0000 120</t>
  </si>
  <si>
    <t>000 1 14 00000 00 0000 000</t>
  </si>
  <si>
    <t>000 1 16 03010 01 0000 140</t>
  </si>
  <si>
    <t>000 1 16 03030 01 0000 140</t>
  </si>
  <si>
    <t>000 1 16 06000 01 0000 140</t>
  </si>
  <si>
    <t>000 1 17 00000 00 0000 000</t>
  </si>
  <si>
    <t>000 2 02 00000 00 0000 000</t>
  </si>
  <si>
    <t>000 2 02 02000 00 0000 151</t>
  </si>
  <si>
    <t>000 3 03 00000 00 0000 180</t>
  </si>
  <si>
    <t>на обеспечение в соответствии с законодательством РФ государственных гарантий прав граждан на получение общедоступного и бесплатного образования</t>
  </si>
  <si>
    <t>на оплату вознаграждения патронатных воспитателей</t>
  </si>
  <si>
    <t xml:space="preserve">на выплаты приемным родителям и приемным семьям </t>
  </si>
  <si>
    <t>на финансирование  частичной компенсации удорожания стоимости питания отдельным категориям обучающихся в образовательных учреждениях города</t>
  </si>
  <si>
    <t>на финансирование штатной численности работников, обеспечивающих деятельность комиссий по делам несовершеннолетних</t>
  </si>
  <si>
    <t>на реализацию ФЗ от 20.08.2004г.№ 113-ФЗ "О присяжных заседателях федеральных судов общей юрисдикции в РФ"</t>
  </si>
  <si>
    <t>000 1 16 00000 00 0000 140</t>
  </si>
  <si>
    <t>000 1 06 01010 03 0000 110</t>
  </si>
  <si>
    <t xml:space="preserve">Налог на имущество физических лиц, зачисляемый в местные бюджеты </t>
  </si>
  <si>
    <t>000 1 06 06011 03 0000 110</t>
  </si>
  <si>
    <t xml:space="preserve">Земельный налог, взимаемый по ставке, установленной подпунктом 1 пункта 1 статьи 394 Налогового кодекса Российской Федерации, зачисляемый в местные бюджеты </t>
  </si>
  <si>
    <t>000 1 06 06021 03 0000 110</t>
  </si>
  <si>
    <t xml:space="preserve">Земельный налог, взимаемый по ставке, установленной подпунктом 2 пункта 1 статьи 394 Налогового кодекса Российской Федерации, зачисляемый в местные бюджеты </t>
  </si>
  <si>
    <t>000 1 11 01030 03 0000 120</t>
  </si>
  <si>
    <t xml:space="preserve">Дивиденды по акциям и доходы от прочих форм участия в капитале, находящихся в муниципальной собственности </t>
  </si>
  <si>
    <t>000 1 11 02031 03 0000 120</t>
  </si>
  <si>
    <t xml:space="preserve">Доходы от размещения временно свободных средств местных бюджетов </t>
  </si>
  <si>
    <t>000 1 11 05012 03 0000 120</t>
  </si>
  <si>
    <t>Арендная плата и поступления от продажи права на заключение договоров аренды за земли, предназначенные для целей жилищного строительства, до разграничения государственной собственности на землю,зачисляемые в бюджеты муниципальных образований</t>
  </si>
  <si>
    <t>000 1 11 05033 03 0000 120</t>
  </si>
  <si>
    <t>Доходы от сдачи в аренду имущества, находящегося в оперативном управлении муниципальных органов управления и созданных ими учреждений и в хозяйственном ведении муниципальных унитарных предприятий</t>
  </si>
  <si>
    <t>000 1 11 07013 03 0000 120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</si>
  <si>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образованиями</t>
  </si>
  <si>
    <t>000 1 14 01030 03 0000 410</t>
  </si>
  <si>
    <t>Доходы местных бюджетов от продажи квартир</t>
  </si>
  <si>
    <t>000 1 17 05030 03 0000 180</t>
  </si>
  <si>
    <t>Прочие неналоговые доходы местных бюджетов, в том числе:</t>
  </si>
  <si>
    <r>
      <t>Поступления от штрафов, налагаемых подразделениями органов внутренних дел  и налоговой полиции (</t>
    </r>
    <r>
      <rPr>
        <i/>
        <sz val="8"/>
        <rFont val="Arial Cyr"/>
        <family val="2"/>
      </rPr>
      <t>передаваемые в ЦБФ "Правопорядок")</t>
    </r>
  </si>
  <si>
    <t>001 1 17 05030 03 0001 180</t>
  </si>
  <si>
    <t>001 1 17 05030 03 0002 180</t>
  </si>
  <si>
    <t>000 1 11 05011 00 0000 120</t>
  </si>
  <si>
    <t>000 1 19 03000 03 0000 151</t>
  </si>
  <si>
    <t>Возврат остатков субсидий и субвенций из местных бюджетов</t>
  </si>
  <si>
    <t>000 1 19 00000 00 0000 000</t>
  </si>
  <si>
    <t>Возврат остатков субсидий и субвенций прошлых лет</t>
  </si>
  <si>
    <t>на обеспечение полноценным питанием беременных женщин, кормящих матерей, а также детей в возрасте до трех лет</t>
  </si>
  <si>
    <t>на реализацию мер социальной поддержки и социального обеспечения детей-сирот, детей, оставшихся без попечения родителей</t>
  </si>
  <si>
    <t>на выплаты гражданам РФ, имеющим место жительства в Московской области, субсидий на оплату жилого помещения и коммунальных услуг в соответствии с региональными стандартами оплаты жилья и коммунальных услуг</t>
  </si>
  <si>
    <t>на погашение задолженности за 2004 год по финансированию расходов, связанных с реализацией ФЗ "О статусе Героев Советского Союза, Героев РФ и полных кавалеров ордена Славы"</t>
  </si>
  <si>
    <t xml:space="preserve">Приложение №1 </t>
  </si>
  <si>
    <t>(тыс. руб.)</t>
  </si>
  <si>
    <t>000 1 00 00000 00 0000 000</t>
  </si>
  <si>
    <t>007 1 11 08043 03 0000 120</t>
  </si>
  <si>
    <t>Прочие поступления от использования имущества, находящегося в муниципальной собственности</t>
  </si>
  <si>
    <t>на выплату вознаграждения за классное руководство в муниципальных общеобразовательных школах</t>
  </si>
  <si>
    <t>177 1 16 27000 01 0000 140</t>
  </si>
  <si>
    <t xml:space="preserve">Денежные взыскания (штрафы) за нарушение ФЗ "О пожарной безопасности" </t>
  </si>
  <si>
    <t>Безвозмездные поступления от предпринимательской и иной приносящей доход деятельности, в том числе:</t>
  </si>
  <si>
    <t>000 3 02 01030 03 0000 130</t>
  </si>
  <si>
    <t>Доходы от продажи услуг, оказываемых муниципальными учреждениями</t>
  </si>
  <si>
    <t>000 3 03 02030 03 0000 180</t>
  </si>
  <si>
    <t>Прочие безвозмездные поступления учреждениям</t>
  </si>
  <si>
    <t>на финансирование ежемесячной социальной выплаты педагогическим работникам - молодым специалистам, поступившим на работу в муниципальные образовательные учреждения Московской области</t>
  </si>
  <si>
    <t>на дополнительные гарантии права на льготный проезд детей сирот и детей, оставшихся без попечения родителей, обучающихся в муниципальных и негосударственных образовательных учреждениях в МО(ОЗ №170/2004-ОЗ)</t>
  </si>
  <si>
    <t>на денежные выплаты медицинскому персоналу фельдшерско-акушерских пунктов, врачам, фельдшерам и медсестрам "Скорой медицинской помощи"</t>
  </si>
  <si>
    <t>на финансирование расходов по обеспечению жилыми помещениями за счет средств федерального бюджета отдельных категорий ветеранов, инвалидов и семей, имеющих детей-инвалидов</t>
  </si>
  <si>
    <t>на внедрение инновационных образовательных программ в муниципальных общеобразовательных школах Московской области</t>
  </si>
  <si>
    <t>из фонда софинансирования социальных расходов МО на 2006 г, на частичное финансирование расходов бюджетов муниципальных образований МО на оплату труда работников организаций бюджетной сферы, финансируемых из местных бюджетов, установленную нормативными правовыми актами органов местного самоуправления муниципальных образований МО с учетом нормативных правовых актов МО</t>
  </si>
  <si>
    <t>из фонда муниципального развития МО на 2006 г., на долевое финансирование расходов бюджетов муниципальных образований МО на приобретение машин и оборудования для жилищно-коммунального хозяйства</t>
  </si>
  <si>
    <t>000 2 02 04000 00 0000 151</t>
  </si>
  <si>
    <t>Субсидии от других бюджетов бюджетной системы, в том числе:</t>
  </si>
  <si>
    <t>000 2 02 05020 03 0000 151</t>
  </si>
  <si>
    <t>Средства бюджетов, передаваемые местным бюджетам на реализацию федеральной адресной инвестиционной программы</t>
  </si>
  <si>
    <t>000 1 16 21030 01 0000 140</t>
  </si>
  <si>
    <t xml:space="preserve">Денежные взыскания (штрафы), взыскиваемые с лиц, виновных в совершении преступлений, и в возмещение ущерба имущесту, зачисляемые в местные бюджеты </t>
  </si>
  <si>
    <t>000 1 16 25060 01 0000 140</t>
  </si>
  <si>
    <t>Денежные взыскания (штрафы) за нарушение земельного законодательства</t>
  </si>
  <si>
    <t>000 1 16 25080 01 0000 140</t>
  </si>
  <si>
    <t>Денежные взыскания (штрафы) за нарушение водного законодательства</t>
  </si>
  <si>
    <t>000 1 16 90030 03 0000 140</t>
  </si>
  <si>
    <t>073 1 16 90030 03 0000 140</t>
  </si>
  <si>
    <t>Прочие поступления от денежных взысканий (штрафов)и иных сумм в возмещение ущерба, зачисляемые в местные бюджеты</t>
  </si>
  <si>
    <t xml:space="preserve">из фонда софинансирования социальных расходов МО на 2006 г, на частичное финансирование расходов бюджетов муниципальных образований МО по подготовке жилищно-коммунального хозяйства и социальной сферы к осенне-зимнему периоду 2006/2007 года с учетом условий, установленых Правительством МО  </t>
  </si>
  <si>
    <t>из фонда муниципального развития МО на 2006 г., на долевое финансирование расходов бюджетов муниципальных образований МО на капитальные вложения и возмещение расходов бюджетов муниципальных образований МО на капитальные вложения по перечням указанных объектов, утверждаемым Правиительством МО</t>
  </si>
  <si>
    <t>000 1 14 02032 03 0000 410</t>
  </si>
  <si>
    <t>Доходы местных бюджетов от реализации имущества, находящегося в оперативном управлении органов местного самоуправления</t>
  </si>
  <si>
    <t>000 1 01 02050 01 0000 110</t>
  </si>
  <si>
    <t xml:space="preserve">Налог на доходы физических лиц с доходов, полученных в виде процентов по облигациям с ипотечным покрытием </t>
  </si>
  <si>
    <t>Утверждено в бюджете</t>
  </si>
  <si>
    <t>Исполнено</t>
  </si>
  <si>
    <t>% исполнения</t>
  </si>
  <si>
    <t>Отклонение</t>
  </si>
  <si>
    <t>возврат 403497,84 руб</t>
  </si>
  <si>
    <t>возврат 33731,00</t>
  </si>
  <si>
    <t>возврат 72000,00 руб</t>
  </si>
  <si>
    <t>возврат 41,15 руб</t>
  </si>
  <si>
    <t>000 2 02 03000 00 0000 151</t>
  </si>
  <si>
    <t xml:space="preserve"> </t>
  </si>
  <si>
    <t>возврат 284729,40 руб</t>
  </si>
  <si>
    <t>возврат 40,80 руб</t>
  </si>
  <si>
    <t>возврат 387182,18 руб</t>
  </si>
  <si>
    <t>возврат 997901,95 руб</t>
  </si>
  <si>
    <t>возврат 65505,34 руб</t>
  </si>
  <si>
    <t xml:space="preserve">Исполнение поступления доходов в  бюджет города Долгопрудого по основным источникам в 2006 году </t>
  </si>
  <si>
    <t>000 1 09 04050 03 0000 110  000 1 09 07000 03 0000 110</t>
  </si>
  <si>
    <t>000 1 11 03030 03 0000 120</t>
  </si>
  <si>
    <t>Проценты от предоставления бюджетных кредитов</t>
  </si>
  <si>
    <t>000 1 16 08000 01 000 140</t>
  </si>
  <si>
    <t>Денежные взыскания (штрафы) за административные правонарушения в областигочударственного регулирования производства и оборота этилового спирта,алкогольной и спиртосодержащей продукции</t>
  </si>
  <si>
    <t>188 1 16 90030 03 0000 140  192 1 16 90030 03 0000 140 001 1 16 90030 03 0000 140</t>
  </si>
  <si>
    <t>000 1 17 05030 03 0003 180</t>
  </si>
  <si>
    <t>Прочие неналоговые доходы</t>
  </si>
  <si>
    <t>000 1 17 01030 03 0000 180</t>
  </si>
  <si>
    <t>Невыясненные поступления, зачисляемыев местные бюджеты</t>
  </si>
  <si>
    <t>Средства, получаемые по взаимным расчетам</t>
  </si>
  <si>
    <t>к НРСД от 26.12.2005г. № 80-нр</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</si>
</sst>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s>
  <fonts count="15">
    <font>
      <sz val="10"/>
      <name val="Arial Cyr"/>
      <family val="0"/>
    </font>
    <font>
      <sz val="9"/>
      <name val="Arial Cyr"/>
      <family val="2"/>
    </font>
    <font>
      <b/>
      <sz val="9"/>
      <name val="Arial Cyr"/>
      <family val="2"/>
    </font>
    <font>
      <b/>
      <sz val="10"/>
      <name val="Arial Cyr"/>
      <family val="2"/>
    </font>
    <font>
      <sz val="8"/>
      <name val="Arial Cyr"/>
      <family val="2"/>
    </font>
    <font>
      <b/>
      <sz val="8"/>
      <name val="Arial Cyr"/>
      <family val="2"/>
    </font>
    <font>
      <b/>
      <sz val="14"/>
      <name val="Arial Cyr"/>
      <family val="2"/>
    </font>
    <font>
      <sz val="10"/>
      <color indexed="14"/>
      <name val="Arial Cyr"/>
      <family val="2"/>
    </font>
    <font>
      <i/>
      <sz val="8"/>
      <name val="Arial Cyr"/>
      <family val="2"/>
    </font>
    <font>
      <b/>
      <sz val="11"/>
      <name val="Arial Cyr"/>
      <family val="2"/>
    </font>
    <font>
      <sz val="12"/>
      <name val="Arial Cyr"/>
      <family val="0"/>
    </font>
    <font>
      <sz val="11"/>
      <name val="Arial Cyr"/>
      <family val="2"/>
    </font>
    <font>
      <b/>
      <sz val="12"/>
      <name val="Arial Cyr"/>
      <family val="2"/>
    </font>
    <font>
      <sz val="10"/>
      <name val="Arial"/>
      <family val="2"/>
    </font>
    <font>
      <i/>
      <sz val="10"/>
      <name val="Arial Cyr"/>
      <family val="2"/>
    </font>
  </fonts>
  <fills count="3">
    <fill>
      <patternFill/>
    </fill>
    <fill>
      <patternFill patternType="gray125"/>
    </fill>
    <fill>
      <patternFill patternType="solid">
        <fgColor indexed="47"/>
        <bgColor indexed="64"/>
      </patternFill>
    </fill>
  </fills>
  <borders count="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22">
    <xf numFmtId="0" fontId="0" fillId="0" borderId="0" xfId="0" applyAlignment="1">
      <alignment/>
    </xf>
    <xf numFmtId="0" fontId="3" fillId="0" borderId="0" xfId="0" applyFont="1" applyAlignment="1">
      <alignment/>
    </xf>
    <xf numFmtId="164" fontId="3" fillId="0" borderId="1" xfId="0" applyNumberFormat="1" applyFont="1" applyBorder="1" applyAlignment="1">
      <alignment/>
    </xf>
    <xf numFmtId="164" fontId="3" fillId="0" borderId="1" xfId="0" applyNumberFormat="1" applyFont="1" applyBorder="1" applyAlignment="1">
      <alignment wrapText="1"/>
    </xf>
    <xf numFmtId="0" fontId="6" fillId="0" borderId="0" xfId="0" applyFont="1" applyAlignment="1">
      <alignment/>
    </xf>
    <xf numFmtId="0" fontId="3" fillId="0" borderId="1" xfId="0" applyFont="1" applyBorder="1" applyAlignment="1">
      <alignment horizontal="center" wrapText="1"/>
    </xf>
    <xf numFmtId="0" fontId="0" fillId="0" borderId="0" xfId="0" applyFill="1" applyAlignment="1">
      <alignment/>
    </xf>
    <xf numFmtId="0" fontId="7" fillId="0" borderId="0" xfId="0" applyFont="1" applyFill="1" applyAlignment="1">
      <alignment/>
    </xf>
    <xf numFmtId="0" fontId="0" fillId="0" borderId="0" xfId="0" applyFont="1" applyAlignment="1">
      <alignment/>
    </xf>
    <xf numFmtId="164" fontId="3" fillId="0" borderId="1" xfId="0" applyNumberFormat="1" applyFont="1" applyFill="1" applyBorder="1" applyAlignment="1">
      <alignment/>
    </xf>
    <xf numFmtId="0" fontId="3" fillId="0" borderId="0" xfId="0" applyFont="1" applyFill="1" applyAlignment="1">
      <alignment/>
    </xf>
    <xf numFmtId="0" fontId="6" fillId="0" borderId="0" xfId="0" applyFont="1" applyFill="1" applyAlignment="1">
      <alignment/>
    </xf>
    <xf numFmtId="0" fontId="2" fillId="0" borderId="0" xfId="0" applyFont="1" applyFill="1" applyAlignment="1">
      <alignment/>
    </xf>
    <xf numFmtId="0" fontId="1" fillId="0" borderId="0" xfId="0" applyFont="1" applyFill="1" applyAlignment="1">
      <alignment/>
    </xf>
    <xf numFmtId="0" fontId="0" fillId="0" borderId="0" xfId="0" applyFill="1" applyAlignment="1">
      <alignment/>
    </xf>
    <xf numFmtId="164" fontId="0" fillId="0" borderId="0" xfId="0" applyNumberFormat="1" applyFill="1" applyAlignment="1">
      <alignment/>
    </xf>
    <xf numFmtId="0" fontId="3" fillId="0" borderId="0" xfId="0" applyFont="1" applyFill="1" applyAlignment="1">
      <alignment/>
    </xf>
    <xf numFmtId="0" fontId="3" fillId="0" borderId="0" xfId="0" applyFont="1" applyFill="1" applyBorder="1" applyAlignment="1">
      <alignment/>
    </xf>
    <xf numFmtId="0" fontId="0" fillId="0" borderId="0" xfId="0" applyFont="1" applyAlignment="1">
      <alignment horizontal="center"/>
    </xf>
    <xf numFmtId="0" fontId="10" fillId="0" borderId="0" xfId="0" applyFont="1" applyBorder="1" applyAlignment="1">
      <alignment horizontal="center" wrapText="1"/>
    </xf>
    <xf numFmtId="0" fontId="10" fillId="0" borderId="0" xfId="0" applyFont="1" applyBorder="1" applyAlignment="1">
      <alignment wrapText="1"/>
    </xf>
    <xf numFmtId="0" fontId="0" fillId="0" borderId="0" xfId="0" applyFont="1" applyBorder="1" applyAlignment="1">
      <alignment wrapText="1"/>
    </xf>
    <xf numFmtId="0" fontId="11" fillId="0" borderId="0" xfId="0" applyFont="1" applyAlignment="1">
      <alignment/>
    </xf>
    <xf numFmtId="164" fontId="0" fillId="0" borderId="1" xfId="0" applyNumberFormat="1" applyFont="1" applyFill="1" applyBorder="1" applyAlignment="1">
      <alignment/>
    </xf>
    <xf numFmtId="0" fontId="0" fillId="0" borderId="0" xfId="0" applyFill="1" applyBorder="1" applyAlignment="1">
      <alignment/>
    </xf>
    <xf numFmtId="164" fontId="0" fillId="0" borderId="0" xfId="0" applyNumberFormat="1" applyFill="1" applyBorder="1" applyAlignment="1">
      <alignment/>
    </xf>
    <xf numFmtId="0" fontId="0" fillId="0" borderId="0" xfId="0" applyFill="1" applyBorder="1" applyAlignment="1">
      <alignment/>
    </xf>
    <xf numFmtId="0" fontId="3" fillId="0" borderId="0" xfId="0" applyFont="1" applyFill="1" applyBorder="1" applyAlignment="1">
      <alignment/>
    </xf>
    <xf numFmtId="0" fontId="0" fillId="0" borderId="0" xfId="0" applyBorder="1" applyAlignment="1">
      <alignment/>
    </xf>
    <xf numFmtId="164" fontId="0" fillId="0" borderId="0" xfId="0" applyNumberFormat="1" applyAlignment="1">
      <alignment/>
    </xf>
    <xf numFmtId="2" fontId="0" fillId="0" borderId="0" xfId="0" applyNumberFormat="1" applyAlignment="1">
      <alignment/>
    </xf>
    <xf numFmtId="0" fontId="5" fillId="0" borderId="1" xfId="0" applyFont="1" applyBorder="1" applyAlignment="1">
      <alignment/>
    </xf>
    <xf numFmtId="49" fontId="5" fillId="0" borderId="1" xfId="0" applyNumberFormat="1" applyFont="1" applyBorder="1" applyAlignment="1">
      <alignment wrapText="1"/>
    </xf>
    <xf numFmtId="49" fontId="4" fillId="0" borderId="1" xfId="0" applyNumberFormat="1" applyFont="1" applyBorder="1" applyAlignment="1">
      <alignment wrapText="1"/>
    </xf>
    <xf numFmtId="49" fontId="4" fillId="0" borderId="1" xfId="0" applyNumberFormat="1" applyFont="1" applyFill="1" applyBorder="1" applyAlignment="1">
      <alignment wrapText="1"/>
    </xf>
    <xf numFmtId="0" fontId="4" fillId="0" borderId="1" xfId="0" applyFont="1" applyBorder="1" applyAlignment="1">
      <alignment/>
    </xf>
    <xf numFmtId="0" fontId="4" fillId="0" borderId="1" xfId="0" applyFont="1" applyFill="1" applyBorder="1" applyAlignment="1">
      <alignment/>
    </xf>
    <xf numFmtId="164" fontId="0" fillId="0" borderId="1" xfId="0" applyNumberFormat="1" applyFont="1" applyBorder="1" applyAlignment="1">
      <alignment/>
    </xf>
    <xf numFmtId="0" fontId="0" fillId="0" borderId="0" xfId="0" applyFont="1" applyFill="1" applyAlignment="1">
      <alignment/>
    </xf>
    <xf numFmtId="49" fontId="0" fillId="0" borderId="0" xfId="0" applyNumberFormat="1" applyFont="1" applyFill="1" applyBorder="1" applyAlignment="1">
      <alignment/>
    </xf>
    <xf numFmtId="49" fontId="0" fillId="0" borderId="0" xfId="0" applyNumberFormat="1" applyFont="1" applyFill="1" applyBorder="1" applyAlignment="1">
      <alignment/>
    </xf>
    <xf numFmtId="0" fontId="0" fillId="0" borderId="0" xfId="0" applyFont="1" applyAlignment="1">
      <alignment/>
    </xf>
    <xf numFmtId="164" fontId="0" fillId="0" borderId="1" xfId="0" applyNumberFormat="1" applyFont="1" applyFill="1" applyBorder="1" applyAlignment="1">
      <alignment horizontal="right" wrapText="1"/>
    </xf>
    <xf numFmtId="164" fontId="3" fillId="0" borderId="1" xfId="0" applyNumberFormat="1" applyFont="1" applyFill="1" applyBorder="1" applyAlignment="1">
      <alignment horizontal="right" wrapText="1"/>
    </xf>
    <xf numFmtId="0" fontId="0" fillId="2" borderId="0" xfId="0" applyFill="1" applyBorder="1" applyAlignment="1">
      <alignment/>
    </xf>
    <xf numFmtId="0" fontId="0" fillId="2" borderId="0" xfId="0" applyFill="1" applyAlignment="1">
      <alignment/>
    </xf>
    <xf numFmtId="164" fontId="3" fillId="0" borderId="1" xfId="0" applyNumberFormat="1" applyFont="1" applyFill="1" applyBorder="1" applyAlignment="1">
      <alignment horizontal="right"/>
    </xf>
    <xf numFmtId="164" fontId="3" fillId="0" borderId="1" xfId="0" applyNumberFormat="1" applyFont="1" applyFill="1" applyBorder="1" applyAlignment="1">
      <alignment wrapText="1"/>
    </xf>
    <xf numFmtId="164" fontId="0" fillId="0" borderId="1" xfId="0" applyNumberFormat="1" applyFont="1" applyFill="1" applyBorder="1" applyAlignment="1">
      <alignment wrapText="1"/>
    </xf>
    <xf numFmtId="2" fontId="0" fillId="0" borderId="0" xfId="0" applyNumberFormat="1" applyFill="1" applyAlignment="1">
      <alignment/>
    </xf>
    <xf numFmtId="2" fontId="3" fillId="0" borderId="0" xfId="0" applyNumberFormat="1" applyFont="1" applyFill="1" applyAlignment="1">
      <alignment/>
    </xf>
    <xf numFmtId="164" fontId="3" fillId="0" borderId="0" xfId="0" applyNumberFormat="1" applyFont="1" applyAlignment="1">
      <alignment/>
    </xf>
    <xf numFmtId="164" fontId="0" fillId="0" borderId="1" xfId="0" applyNumberFormat="1" applyFont="1" applyFill="1" applyBorder="1" applyAlignment="1">
      <alignment horizontal="right"/>
    </xf>
    <xf numFmtId="164" fontId="13" fillId="0" borderId="1" xfId="0" applyNumberFormat="1" applyFont="1" applyFill="1" applyBorder="1" applyAlignment="1">
      <alignment horizontal="right" wrapText="1"/>
    </xf>
    <xf numFmtId="164" fontId="0" fillId="0" borderId="1" xfId="0" applyNumberFormat="1" applyFont="1" applyFill="1" applyBorder="1" applyAlignment="1">
      <alignment/>
    </xf>
    <xf numFmtId="164" fontId="3" fillId="0" borderId="1" xfId="0" applyNumberFormat="1" applyFont="1" applyFill="1" applyBorder="1" applyAlignment="1">
      <alignment/>
    </xf>
    <xf numFmtId="164" fontId="0" fillId="0" borderId="1" xfId="0" applyNumberFormat="1" applyFont="1" applyFill="1" applyBorder="1" applyAlignment="1">
      <alignment/>
    </xf>
    <xf numFmtId="164" fontId="0" fillId="0" borderId="1" xfId="0" applyNumberFormat="1" applyFont="1" applyFill="1" applyBorder="1" applyAlignment="1">
      <alignment horizontal="right"/>
    </xf>
    <xf numFmtId="0" fontId="4" fillId="0" borderId="1" xfId="0" applyFont="1" applyBorder="1" applyAlignment="1">
      <alignment wrapText="1"/>
    </xf>
    <xf numFmtId="164" fontId="14" fillId="0" borderId="0" xfId="0" applyNumberFormat="1" applyFont="1" applyFill="1" applyAlignment="1">
      <alignment/>
    </xf>
    <xf numFmtId="0" fontId="0" fillId="0" borderId="0" xfId="0" applyFont="1" applyFill="1" applyAlignment="1">
      <alignment/>
    </xf>
    <xf numFmtId="2" fontId="2" fillId="0" borderId="1" xfId="0" applyNumberFormat="1" applyFont="1" applyBorder="1" applyAlignment="1">
      <alignment wrapText="1"/>
    </xf>
    <xf numFmtId="0" fontId="2" fillId="0" borderId="1" xfId="0" applyFont="1" applyBorder="1" applyAlignment="1">
      <alignment horizontal="center" wrapText="1"/>
    </xf>
    <xf numFmtId="0" fontId="11" fillId="0" borderId="1" xfId="0" applyFont="1" applyBorder="1" applyAlignment="1">
      <alignment/>
    </xf>
    <xf numFmtId="164" fontId="9" fillId="0" borderId="1" xfId="0" applyNumberFormat="1" applyFont="1" applyFill="1" applyBorder="1" applyAlignment="1">
      <alignment/>
    </xf>
    <xf numFmtId="164" fontId="9" fillId="0" borderId="1" xfId="0" applyNumberFormat="1" applyFont="1" applyBorder="1" applyAlignment="1">
      <alignment/>
    </xf>
    <xf numFmtId="0" fontId="0" fillId="0" borderId="0" xfId="0" applyAlignment="1">
      <alignment/>
    </xf>
    <xf numFmtId="0" fontId="0" fillId="0" borderId="0" xfId="0" applyFont="1" applyAlignment="1">
      <alignment/>
    </xf>
    <xf numFmtId="0" fontId="0" fillId="0" borderId="0" xfId="0" applyFont="1" applyAlignment="1">
      <alignment horizontal="right"/>
    </xf>
    <xf numFmtId="0" fontId="4" fillId="0" borderId="2" xfId="0" applyFont="1" applyFill="1" applyBorder="1" applyAlignment="1">
      <alignment wrapText="1"/>
    </xf>
    <xf numFmtId="0" fontId="0" fillId="0" borderId="3" xfId="0" applyBorder="1" applyAlignment="1">
      <alignment wrapText="1"/>
    </xf>
    <xf numFmtId="0" fontId="0" fillId="0" borderId="4" xfId="0" applyBorder="1" applyAlignment="1">
      <alignment wrapText="1"/>
    </xf>
    <xf numFmtId="0" fontId="4" fillId="0" borderId="2" xfId="0" applyFont="1" applyBorder="1" applyAlignment="1">
      <alignment wrapText="1"/>
    </xf>
    <xf numFmtId="0" fontId="1" fillId="0" borderId="2" xfId="0" applyFont="1" applyBorder="1" applyAlignment="1">
      <alignment wrapText="1"/>
    </xf>
    <xf numFmtId="0" fontId="1" fillId="0" borderId="3" xfId="0" applyFont="1" applyBorder="1" applyAlignment="1">
      <alignment wrapText="1"/>
    </xf>
    <xf numFmtId="0" fontId="1" fillId="0" borderId="4" xfId="0" applyFont="1" applyBorder="1" applyAlignment="1">
      <alignment wrapText="1"/>
    </xf>
    <xf numFmtId="0" fontId="3" fillId="0" borderId="2" xfId="0" applyFont="1" applyBorder="1" applyAlignment="1">
      <alignment/>
    </xf>
    <xf numFmtId="0" fontId="3" fillId="0" borderId="3" xfId="0" applyFont="1" applyBorder="1" applyAlignment="1">
      <alignment/>
    </xf>
    <xf numFmtId="0" fontId="3" fillId="0" borderId="4" xfId="0" applyFont="1" applyBorder="1" applyAlignment="1">
      <alignment/>
    </xf>
    <xf numFmtId="0" fontId="3" fillId="0" borderId="2" xfId="0" applyFont="1" applyBorder="1" applyAlignment="1">
      <alignment wrapText="1"/>
    </xf>
    <xf numFmtId="0" fontId="3" fillId="0" borderId="3" xfId="0" applyFont="1" applyBorder="1" applyAlignment="1">
      <alignment wrapText="1"/>
    </xf>
    <xf numFmtId="0" fontId="3" fillId="0" borderId="4" xfId="0" applyFont="1" applyBorder="1" applyAlignment="1">
      <alignment wrapText="1"/>
    </xf>
    <xf numFmtId="0" fontId="4" fillId="0" borderId="3" xfId="0" applyFont="1" applyBorder="1" applyAlignment="1">
      <alignment wrapText="1"/>
    </xf>
    <xf numFmtId="0" fontId="4" fillId="0" borderId="4" xfId="0" applyFont="1" applyBorder="1" applyAlignment="1">
      <alignment wrapText="1"/>
    </xf>
    <xf numFmtId="0" fontId="5" fillId="0" borderId="2" xfId="0" applyFont="1" applyBorder="1" applyAlignment="1">
      <alignment wrapText="1"/>
    </xf>
    <xf numFmtId="0" fontId="5" fillId="0" borderId="3" xfId="0" applyFont="1" applyBorder="1" applyAlignment="1">
      <alignment wrapText="1"/>
    </xf>
    <xf numFmtId="0" fontId="5" fillId="0" borderId="4" xfId="0" applyFont="1" applyBorder="1" applyAlignment="1">
      <alignment wrapText="1"/>
    </xf>
    <xf numFmtId="0" fontId="0" fillId="0" borderId="3" xfId="0" applyFont="1" applyBorder="1" applyAlignment="1">
      <alignment/>
    </xf>
    <xf numFmtId="0" fontId="0" fillId="0" borderId="4" xfId="0" applyFont="1" applyBorder="1" applyAlignment="1">
      <alignment/>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9" fillId="0" borderId="2" xfId="0" applyFont="1" applyBorder="1" applyAlignment="1">
      <alignment/>
    </xf>
    <xf numFmtId="0" fontId="11" fillId="0" borderId="3" xfId="0" applyFont="1" applyBorder="1" applyAlignment="1">
      <alignment/>
    </xf>
    <xf numFmtId="0" fontId="11" fillId="0" borderId="4" xfId="0" applyFont="1" applyBorder="1" applyAlignment="1">
      <alignment/>
    </xf>
    <xf numFmtId="0" fontId="12" fillId="0" borderId="0" xfId="0" applyFont="1" applyBorder="1" applyAlignment="1">
      <alignment horizontal="center" wrapText="1"/>
    </xf>
    <xf numFmtId="0" fontId="12" fillId="0" borderId="0" xfId="0" applyFont="1" applyBorder="1" applyAlignment="1">
      <alignment wrapText="1"/>
    </xf>
    <xf numFmtId="0" fontId="0" fillId="0" borderId="0" xfId="0" applyAlignment="1">
      <alignment/>
    </xf>
    <xf numFmtId="0" fontId="2" fillId="0" borderId="1" xfId="0" applyFont="1" applyBorder="1" applyAlignment="1">
      <alignment/>
    </xf>
    <xf numFmtId="0" fontId="4" fillId="0" borderId="2" xfId="0" applyFont="1" applyFill="1" applyBorder="1" applyAlignment="1">
      <alignment horizontal="left" wrapText="1"/>
    </xf>
    <xf numFmtId="0" fontId="4" fillId="0" borderId="3" xfId="0" applyFont="1" applyFill="1" applyBorder="1" applyAlignment="1">
      <alignment horizontal="left" wrapText="1"/>
    </xf>
    <xf numFmtId="0" fontId="4" fillId="0" borderId="4" xfId="0" applyFont="1" applyFill="1" applyBorder="1" applyAlignment="1">
      <alignment horizontal="left" wrapText="1"/>
    </xf>
    <xf numFmtId="0" fontId="4" fillId="0" borderId="2" xfId="0" applyFont="1" applyBorder="1" applyAlignment="1">
      <alignment horizontal="left" wrapText="1"/>
    </xf>
    <xf numFmtId="0" fontId="4" fillId="0" borderId="3" xfId="0" applyFont="1" applyBorder="1" applyAlignment="1">
      <alignment horizontal="left" wrapText="1"/>
    </xf>
    <xf numFmtId="0" fontId="4" fillId="0" borderId="4" xfId="0" applyFont="1" applyBorder="1" applyAlignment="1">
      <alignment horizontal="left" wrapText="1"/>
    </xf>
    <xf numFmtId="0" fontId="2" fillId="0" borderId="2" xfId="0" applyFont="1" applyBorder="1" applyAlignment="1">
      <alignment wrapText="1"/>
    </xf>
    <xf numFmtId="0" fontId="2" fillId="0" borderId="3" xfId="0" applyFont="1" applyBorder="1" applyAlignment="1">
      <alignment wrapText="1"/>
    </xf>
    <xf numFmtId="0" fontId="2" fillId="0" borderId="4" xfId="0" applyFont="1" applyBorder="1" applyAlignment="1">
      <alignment wrapText="1"/>
    </xf>
    <xf numFmtId="0" fontId="9" fillId="0" borderId="3" xfId="0" applyFont="1" applyBorder="1" applyAlignment="1">
      <alignment/>
    </xf>
    <xf numFmtId="0" fontId="9" fillId="0" borderId="4" xfId="0" applyFont="1" applyBorder="1" applyAlignment="1">
      <alignment/>
    </xf>
    <xf numFmtId="0" fontId="9" fillId="0" borderId="2" xfId="0" applyFont="1" applyBorder="1" applyAlignment="1">
      <alignment wrapText="1"/>
    </xf>
    <xf numFmtId="0" fontId="9" fillId="0" borderId="3" xfId="0" applyFont="1" applyBorder="1" applyAlignment="1">
      <alignment wrapText="1"/>
    </xf>
    <xf numFmtId="0" fontId="9" fillId="0" borderId="4" xfId="0" applyFont="1" applyBorder="1" applyAlignment="1">
      <alignment wrapText="1"/>
    </xf>
    <xf numFmtId="0" fontId="0" fillId="0" borderId="3" xfId="0" applyFill="1" applyBorder="1" applyAlignment="1">
      <alignment wrapText="1"/>
    </xf>
    <xf numFmtId="0" fontId="0" fillId="0" borderId="4" xfId="0" applyFill="1" applyBorder="1" applyAlignment="1">
      <alignment wrapText="1"/>
    </xf>
    <xf numFmtId="0" fontId="11" fillId="0" borderId="3" xfId="0" applyFont="1" applyBorder="1" applyAlignment="1">
      <alignment wrapText="1"/>
    </xf>
    <xf numFmtId="0" fontId="11" fillId="0" borderId="4" xfId="0" applyFont="1" applyBorder="1" applyAlignment="1">
      <alignment wrapText="1"/>
    </xf>
    <xf numFmtId="0" fontId="4" fillId="0" borderId="3" xfId="0" applyFont="1" applyFill="1" applyBorder="1" applyAlignment="1">
      <alignment wrapText="1"/>
    </xf>
    <xf numFmtId="0" fontId="4" fillId="0" borderId="4" xfId="0" applyFont="1" applyFill="1" applyBorder="1" applyAlignment="1">
      <alignment wrapText="1"/>
    </xf>
    <xf numFmtId="0" fontId="4" fillId="0" borderId="2" xfId="0" applyFont="1" applyFill="1" applyBorder="1" applyAlignment="1">
      <alignment/>
    </xf>
    <xf numFmtId="0" fontId="4" fillId="0" borderId="3" xfId="0" applyFont="1" applyFill="1" applyBorder="1" applyAlignment="1">
      <alignment/>
    </xf>
    <xf numFmtId="0" fontId="4" fillId="0" borderId="4" xfId="0" applyFont="1" applyFill="1" applyBorder="1" applyAlignment="1">
      <alignment/>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402"/>
  <sheetViews>
    <sheetView tabSelected="1" zoomScale="75" zoomScaleNormal="75" workbookViewId="0" topLeftCell="A1">
      <selection activeCell="B6" sqref="B6:D6"/>
    </sheetView>
  </sheetViews>
  <sheetFormatPr defaultColWidth="9.00390625" defaultRowHeight="12.75"/>
  <cols>
    <col min="1" max="1" width="22.125" style="0" customWidth="1"/>
    <col min="2" max="2" width="20.75390625" style="0" customWidth="1"/>
    <col min="3" max="3" width="12.25390625" style="0" customWidth="1"/>
    <col min="4" max="4" width="14.625" style="0" customWidth="1"/>
    <col min="5" max="5" width="10.75390625" style="0" customWidth="1"/>
    <col min="6" max="6" width="10.875" style="0" customWidth="1"/>
    <col min="7" max="7" width="7.875" style="0" customWidth="1"/>
    <col min="8" max="8" width="10.75390625" style="0" customWidth="1"/>
    <col min="9" max="9" width="9.875" style="0" bestFit="1" customWidth="1"/>
    <col min="10" max="10" width="10.625" style="0" bestFit="1" customWidth="1"/>
    <col min="12" max="12" width="14.75390625" style="0" customWidth="1"/>
  </cols>
  <sheetData>
    <row r="1" spans="3:8" ht="12.75">
      <c r="C1" s="67"/>
      <c r="D1" s="66"/>
      <c r="E1" s="66"/>
      <c r="H1" s="68" t="s">
        <v>105</v>
      </c>
    </row>
    <row r="2" spans="3:12" ht="12.75">
      <c r="C2" s="67"/>
      <c r="D2" s="66"/>
      <c r="E2" s="66"/>
      <c r="F2" s="66"/>
      <c r="G2" s="7"/>
      <c r="H2" s="68" t="s">
        <v>171</v>
      </c>
      <c r="I2" s="6"/>
      <c r="J2" s="6"/>
      <c r="K2" s="6"/>
      <c r="L2" s="6"/>
    </row>
    <row r="3" spans="4:12" ht="12.75">
      <c r="D3" s="18"/>
      <c r="E3" s="18"/>
      <c r="F3" s="7"/>
      <c r="G3" s="7"/>
      <c r="H3" s="7"/>
      <c r="I3" s="6"/>
      <c r="J3" s="6"/>
      <c r="K3" s="6"/>
      <c r="L3" s="6"/>
    </row>
    <row r="4" spans="1:12" ht="30" customHeight="1">
      <c r="A4" s="95" t="s">
        <v>159</v>
      </c>
      <c r="B4" s="96"/>
      <c r="C4" s="96"/>
      <c r="D4" s="96"/>
      <c r="E4" s="96"/>
      <c r="F4" s="97"/>
      <c r="G4" s="97"/>
      <c r="H4" s="6"/>
      <c r="I4" s="6"/>
      <c r="J4" s="6"/>
      <c r="K4" s="6"/>
      <c r="L4" s="6"/>
    </row>
    <row r="5" spans="1:12" ht="14.25" customHeight="1">
      <c r="A5" s="19"/>
      <c r="B5" s="20"/>
      <c r="C5" s="20"/>
      <c r="D5" s="20"/>
      <c r="E5" s="21" t="s">
        <v>106</v>
      </c>
      <c r="F5" s="6"/>
      <c r="G5" s="6"/>
      <c r="H5" s="6"/>
      <c r="I5" s="6"/>
      <c r="J5" s="6"/>
      <c r="K5" s="6"/>
      <c r="L5" s="6"/>
    </row>
    <row r="6" spans="1:8" ht="43.5" customHeight="1">
      <c r="A6" s="5" t="s">
        <v>23</v>
      </c>
      <c r="B6" s="89" t="s">
        <v>0</v>
      </c>
      <c r="C6" s="90"/>
      <c r="D6" s="91"/>
      <c r="E6" s="62" t="s">
        <v>144</v>
      </c>
      <c r="F6" s="61" t="s">
        <v>145</v>
      </c>
      <c r="G6" s="61" t="s">
        <v>146</v>
      </c>
      <c r="H6" s="61" t="s">
        <v>147</v>
      </c>
    </row>
    <row r="7" spans="1:8" s="22" customFormat="1" ht="15">
      <c r="A7" s="31" t="s">
        <v>107</v>
      </c>
      <c r="B7" s="92" t="s">
        <v>9</v>
      </c>
      <c r="C7" s="93"/>
      <c r="D7" s="94"/>
      <c r="E7" s="3">
        <f>E8+E16+E18+E23+E27+E30+E39+E41+E44+E57+E63</f>
        <v>717488.2</v>
      </c>
      <c r="F7" s="2">
        <f>F8+F16+F18+F23+F27+F30+F39+F41+F44+F57+F63</f>
        <v>737702.9000000001</v>
      </c>
      <c r="G7" s="2">
        <f>F7/E7*100</f>
        <v>102.81742612631123</v>
      </c>
      <c r="H7" s="2">
        <f>F7-E7</f>
        <v>20214.700000000186</v>
      </c>
    </row>
    <row r="8" spans="1:8" ht="12.75">
      <c r="A8" s="31" t="s">
        <v>38</v>
      </c>
      <c r="B8" s="76" t="s">
        <v>10</v>
      </c>
      <c r="C8" s="87"/>
      <c r="D8" s="88"/>
      <c r="E8" s="3">
        <f>E9</f>
        <v>185796.3</v>
      </c>
      <c r="F8" s="2">
        <f>F9</f>
        <v>191014.70000000004</v>
      </c>
      <c r="G8" s="2">
        <f aca="true" t="shared" si="0" ref="G8:G71">F8/E8*100</f>
        <v>102.80866734159942</v>
      </c>
      <c r="H8" s="2">
        <f aca="true" t="shared" si="1" ref="H8:H71">F8-E8</f>
        <v>5218.400000000052</v>
      </c>
    </row>
    <row r="9" spans="1:9" ht="12.75">
      <c r="A9" s="32" t="s">
        <v>39</v>
      </c>
      <c r="B9" s="98" t="s">
        <v>1</v>
      </c>
      <c r="C9" s="98"/>
      <c r="D9" s="98"/>
      <c r="E9" s="9">
        <f>SUM(E10:E15)</f>
        <v>185796.3</v>
      </c>
      <c r="F9" s="9">
        <f>F10+F11+F12+F13+F14+F15</f>
        <v>191014.70000000004</v>
      </c>
      <c r="G9" s="2">
        <f t="shared" si="0"/>
        <v>102.80866734159942</v>
      </c>
      <c r="H9" s="2">
        <f t="shared" si="1"/>
        <v>5218.400000000052</v>
      </c>
      <c r="I9" s="30"/>
    </row>
    <row r="10" spans="1:8" ht="27" customHeight="1">
      <c r="A10" s="33" t="s">
        <v>40</v>
      </c>
      <c r="B10" s="72" t="s">
        <v>3</v>
      </c>
      <c r="C10" s="82"/>
      <c r="D10" s="83"/>
      <c r="E10" s="37">
        <v>2045</v>
      </c>
      <c r="F10" s="52">
        <v>2219.5</v>
      </c>
      <c r="G10" s="2">
        <f t="shared" si="0"/>
        <v>108.53300733496332</v>
      </c>
      <c r="H10" s="2">
        <f t="shared" si="1"/>
        <v>174.5</v>
      </c>
    </row>
    <row r="11" spans="1:9" ht="74.25" customHeight="1">
      <c r="A11" s="34" t="s">
        <v>42</v>
      </c>
      <c r="B11" s="99" t="s">
        <v>21</v>
      </c>
      <c r="C11" s="100"/>
      <c r="D11" s="101"/>
      <c r="E11" s="23">
        <v>181385.3</v>
      </c>
      <c r="F11" s="53">
        <v>186314.1</v>
      </c>
      <c r="G11" s="2">
        <f t="shared" si="0"/>
        <v>102.71730950633817</v>
      </c>
      <c r="H11" s="2">
        <f t="shared" si="1"/>
        <v>4928.8000000000175</v>
      </c>
      <c r="I11" s="8"/>
    </row>
    <row r="12" spans="1:8" ht="65.25" customHeight="1">
      <c r="A12" s="33" t="s">
        <v>41</v>
      </c>
      <c r="B12" s="102" t="s">
        <v>22</v>
      </c>
      <c r="C12" s="103"/>
      <c r="D12" s="104"/>
      <c r="E12" s="37">
        <v>800</v>
      </c>
      <c r="F12" s="52">
        <v>782.6</v>
      </c>
      <c r="G12" s="2">
        <f t="shared" si="0"/>
        <v>97.825</v>
      </c>
      <c r="H12" s="2">
        <f t="shared" si="1"/>
        <v>-17.399999999999977</v>
      </c>
    </row>
    <row r="13" spans="1:8" ht="36" customHeight="1">
      <c r="A13" s="33" t="s">
        <v>43</v>
      </c>
      <c r="B13" s="72" t="s">
        <v>4</v>
      </c>
      <c r="C13" s="82"/>
      <c r="D13" s="83"/>
      <c r="E13" s="37">
        <v>1473</v>
      </c>
      <c r="F13" s="52">
        <v>1605.7</v>
      </c>
      <c r="G13" s="2">
        <f t="shared" si="0"/>
        <v>109.00882552613713</v>
      </c>
      <c r="H13" s="2">
        <f t="shared" si="1"/>
        <v>132.70000000000005</v>
      </c>
    </row>
    <row r="14" spans="1:8" ht="153" customHeight="1">
      <c r="A14" s="33" t="s">
        <v>44</v>
      </c>
      <c r="B14" s="72" t="s">
        <v>35</v>
      </c>
      <c r="C14" s="82"/>
      <c r="D14" s="83"/>
      <c r="E14" s="37">
        <v>78</v>
      </c>
      <c r="F14" s="52">
        <v>78.2</v>
      </c>
      <c r="G14" s="2">
        <f t="shared" si="0"/>
        <v>100.25641025641025</v>
      </c>
      <c r="H14" s="2">
        <f t="shared" si="1"/>
        <v>0.20000000000000284</v>
      </c>
    </row>
    <row r="15" spans="1:8" ht="23.25" customHeight="1">
      <c r="A15" s="33" t="s">
        <v>142</v>
      </c>
      <c r="B15" s="72" t="s">
        <v>143</v>
      </c>
      <c r="C15" s="70"/>
      <c r="D15" s="71"/>
      <c r="E15" s="37">
        <v>15</v>
      </c>
      <c r="F15" s="52">
        <v>14.6</v>
      </c>
      <c r="G15" s="2">
        <f t="shared" si="0"/>
        <v>97.33333333333333</v>
      </c>
      <c r="H15" s="2">
        <f t="shared" si="1"/>
        <v>-0.40000000000000036</v>
      </c>
    </row>
    <row r="16" spans="1:8" ht="15.75" customHeight="1">
      <c r="A16" s="31" t="s">
        <v>45</v>
      </c>
      <c r="B16" s="79" t="s">
        <v>11</v>
      </c>
      <c r="C16" s="80"/>
      <c r="D16" s="81"/>
      <c r="E16" s="2">
        <f>E17</f>
        <v>31603</v>
      </c>
      <c r="F16" s="2">
        <f>F17</f>
        <v>33728.1</v>
      </c>
      <c r="G16" s="2">
        <f t="shared" si="0"/>
        <v>106.72436161123943</v>
      </c>
      <c r="H16" s="2">
        <f t="shared" si="1"/>
        <v>2125.0999999999985</v>
      </c>
    </row>
    <row r="17" spans="1:12" ht="21" customHeight="1">
      <c r="A17" s="31" t="s">
        <v>46</v>
      </c>
      <c r="B17" s="84" t="s">
        <v>5</v>
      </c>
      <c r="C17" s="85"/>
      <c r="D17" s="86"/>
      <c r="E17" s="23">
        <v>31603</v>
      </c>
      <c r="F17" s="23">
        <v>33728.1</v>
      </c>
      <c r="G17" s="2">
        <f t="shared" si="0"/>
        <v>106.72436161123943</v>
      </c>
      <c r="H17" s="2">
        <f t="shared" si="1"/>
        <v>2125.0999999999985</v>
      </c>
      <c r="I17" s="6"/>
      <c r="J17" s="6"/>
      <c r="K17" s="6"/>
      <c r="L17" s="6"/>
    </row>
    <row r="18" spans="1:12" ht="12.75">
      <c r="A18" s="31" t="s">
        <v>47</v>
      </c>
      <c r="B18" s="79" t="s">
        <v>12</v>
      </c>
      <c r="C18" s="80"/>
      <c r="D18" s="81"/>
      <c r="E18" s="9">
        <f>SUM(E19:E20)</f>
        <v>101368</v>
      </c>
      <c r="F18" s="9">
        <f>F19+F20</f>
        <v>107755.70000000001</v>
      </c>
      <c r="G18" s="2">
        <f t="shared" si="0"/>
        <v>106.30149554099914</v>
      </c>
      <c r="H18" s="2">
        <f t="shared" si="1"/>
        <v>6387.700000000012</v>
      </c>
      <c r="I18" s="6"/>
      <c r="J18" s="6"/>
      <c r="K18" s="6"/>
      <c r="L18" s="6"/>
    </row>
    <row r="19" spans="1:12" ht="24" customHeight="1">
      <c r="A19" s="35" t="s">
        <v>73</v>
      </c>
      <c r="B19" s="72" t="s">
        <v>74</v>
      </c>
      <c r="C19" s="82"/>
      <c r="D19" s="83"/>
      <c r="E19" s="23">
        <v>1826</v>
      </c>
      <c r="F19" s="54">
        <v>1993.1</v>
      </c>
      <c r="G19" s="2">
        <f t="shared" si="0"/>
        <v>109.1511500547645</v>
      </c>
      <c r="H19" s="2">
        <f t="shared" si="1"/>
        <v>167.0999999999999</v>
      </c>
      <c r="I19" s="6"/>
      <c r="J19" s="6"/>
      <c r="K19" s="6"/>
      <c r="L19" s="6"/>
    </row>
    <row r="20" spans="1:12" ht="12.75">
      <c r="A20" s="31" t="s">
        <v>48</v>
      </c>
      <c r="B20" s="105" t="s">
        <v>13</v>
      </c>
      <c r="C20" s="106"/>
      <c r="D20" s="107"/>
      <c r="E20" s="9">
        <f>SUM(E21:E22)</f>
        <v>99542</v>
      </c>
      <c r="F20" s="9">
        <f>F21+F22</f>
        <v>105762.6</v>
      </c>
      <c r="G20" s="2">
        <f t="shared" si="0"/>
        <v>106.2492214341685</v>
      </c>
      <c r="H20" s="2">
        <f t="shared" si="1"/>
        <v>6220.600000000006</v>
      </c>
      <c r="I20" s="6"/>
      <c r="J20" s="6"/>
      <c r="K20" s="6"/>
      <c r="L20" s="6"/>
    </row>
    <row r="21" spans="1:12" ht="35.25" customHeight="1">
      <c r="A21" s="35" t="s">
        <v>75</v>
      </c>
      <c r="B21" s="72" t="s">
        <v>76</v>
      </c>
      <c r="C21" s="82"/>
      <c r="D21" s="83"/>
      <c r="E21" s="23">
        <v>3500</v>
      </c>
      <c r="F21" s="54">
        <v>5450.6</v>
      </c>
      <c r="G21" s="2">
        <f t="shared" si="0"/>
        <v>155.73142857142858</v>
      </c>
      <c r="H21" s="2">
        <f t="shared" si="1"/>
        <v>1950.6000000000004</v>
      </c>
      <c r="I21" s="6"/>
      <c r="J21" s="6"/>
      <c r="K21" s="6"/>
      <c r="L21" s="6"/>
    </row>
    <row r="22" spans="1:12" ht="31.5" customHeight="1">
      <c r="A22" s="35" t="s">
        <v>77</v>
      </c>
      <c r="B22" s="72" t="s">
        <v>78</v>
      </c>
      <c r="C22" s="82"/>
      <c r="D22" s="83"/>
      <c r="E22" s="23">
        <v>96042</v>
      </c>
      <c r="F22" s="57">
        <v>100312</v>
      </c>
      <c r="G22" s="2">
        <f t="shared" si="0"/>
        <v>104.44597155411175</v>
      </c>
      <c r="H22" s="2">
        <f t="shared" si="1"/>
        <v>4270</v>
      </c>
      <c r="I22" s="6"/>
      <c r="J22" s="6"/>
      <c r="K22" s="6"/>
      <c r="L22" s="6"/>
    </row>
    <row r="23" spans="1:12" s="1" customFormat="1" ht="12.75">
      <c r="A23" s="31" t="s">
        <v>49</v>
      </c>
      <c r="B23" s="79" t="s">
        <v>29</v>
      </c>
      <c r="C23" s="80"/>
      <c r="D23" s="81"/>
      <c r="E23" s="9">
        <f>SUM(E24:E26)</f>
        <v>4253</v>
      </c>
      <c r="F23" s="9">
        <f>F24+F25+F26</f>
        <v>4845</v>
      </c>
      <c r="G23" s="2">
        <f t="shared" si="0"/>
        <v>113.9195861744651</v>
      </c>
      <c r="H23" s="2">
        <f t="shared" si="1"/>
        <v>592</v>
      </c>
      <c r="I23" s="10"/>
      <c r="J23" s="10"/>
      <c r="K23" s="10"/>
      <c r="L23" s="10"/>
    </row>
    <row r="24" spans="1:12" ht="45" customHeight="1">
      <c r="A24" s="35" t="s">
        <v>50</v>
      </c>
      <c r="B24" s="72" t="s">
        <v>30</v>
      </c>
      <c r="C24" s="70"/>
      <c r="D24" s="71"/>
      <c r="E24" s="23">
        <v>855</v>
      </c>
      <c r="F24" s="54">
        <v>1795.7</v>
      </c>
      <c r="G24" s="2">
        <f t="shared" si="0"/>
        <v>210.0233918128655</v>
      </c>
      <c r="H24" s="2">
        <f t="shared" si="1"/>
        <v>940.7</v>
      </c>
      <c r="I24" s="6"/>
      <c r="J24" s="6"/>
      <c r="K24" s="6"/>
      <c r="L24" s="6"/>
    </row>
    <row r="25" spans="1:12" ht="45" customHeight="1">
      <c r="A25" s="35" t="s">
        <v>51</v>
      </c>
      <c r="B25" s="72" t="s">
        <v>31</v>
      </c>
      <c r="C25" s="70"/>
      <c r="D25" s="71"/>
      <c r="E25" s="23">
        <v>3389</v>
      </c>
      <c r="F25" s="57">
        <v>3002.8</v>
      </c>
      <c r="G25" s="2">
        <f t="shared" si="0"/>
        <v>88.6043080554736</v>
      </c>
      <c r="H25" s="2">
        <f t="shared" si="1"/>
        <v>-386.1999999999998</v>
      </c>
      <c r="I25" s="6"/>
      <c r="J25" s="6"/>
      <c r="K25" s="6"/>
      <c r="L25" s="6"/>
    </row>
    <row r="26" spans="1:12" ht="21.75" customHeight="1">
      <c r="A26" s="35" t="s">
        <v>52</v>
      </c>
      <c r="B26" s="72" t="s">
        <v>32</v>
      </c>
      <c r="C26" s="70"/>
      <c r="D26" s="71"/>
      <c r="E26" s="23">
        <v>9</v>
      </c>
      <c r="F26" s="54">
        <v>46.5</v>
      </c>
      <c r="G26" s="2">
        <f t="shared" si="0"/>
        <v>516.6666666666667</v>
      </c>
      <c r="H26" s="2">
        <f t="shared" si="1"/>
        <v>37.5</v>
      </c>
      <c r="I26" s="6"/>
      <c r="J26" s="6"/>
      <c r="K26" s="6"/>
      <c r="L26" s="6"/>
    </row>
    <row r="27" spans="1:12" ht="27" customHeight="1">
      <c r="A27" s="31" t="s">
        <v>53</v>
      </c>
      <c r="B27" s="79" t="s">
        <v>14</v>
      </c>
      <c r="C27" s="80"/>
      <c r="D27" s="81"/>
      <c r="E27" s="9">
        <f>E28+E29</f>
        <v>194</v>
      </c>
      <c r="F27" s="9">
        <f>F28+F29</f>
        <v>-1567.4</v>
      </c>
      <c r="G27" s="2">
        <f t="shared" si="0"/>
        <v>-807.9381443298969</v>
      </c>
      <c r="H27" s="2">
        <f t="shared" si="1"/>
        <v>-1761.4</v>
      </c>
      <c r="I27" s="6"/>
      <c r="J27" s="6"/>
      <c r="K27" s="6"/>
      <c r="L27" s="6"/>
    </row>
    <row r="28" spans="1:12" ht="33" customHeight="1">
      <c r="A28" s="35" t="s">
        <v>54</v>
      </c>
      <c r="B28" s="72" t="s">
        <v>33</v>
      </c>
      <c r="C28" s="82"/>
      <c r="D28" s="83"/>
      <c r="E28" s="23">
        <v>194</v>
      </c>
      <c r="F28" s="42">
        <v>195.5</v>
      </c>
      <c r="G28" s="2">
        <f t="shared" si="0"/>
        <v>100.77319587628865</v>
      </c>
      <c r="H28" s="2">
        <f t="shared" si="1"/>
        <v>1.5</v>
      </c>
      <c r="I28" s="6"/>
      <c r="J28" s="6"/>
      <c r="K28" s="6"/>
      <c r="L28" s="6"/>
    </row>
    <row r="29" spans="1:12" ht="24" customHeight="1">
      <c r="A29" s="58" t="s">
        <v>160</v>
      </c>
      <c r="B29" s="72" t="s">
        <v>34</v>
      </c>
      <c r="C29" s="82"/>
      <c r="D29" s="83"/>
      <c r="E29" s="23">
        <v>0</v>
      </c>
      <c r="F29" s="23">
        <v>-1762.9</v>
      </c>
      <c r="G29" s="2"/>
      <c r="H29" s="2">
        <f t="shared" si="1"/>
        <v>-1762.9</v>
      </c>
      <c r="I29" s="15">
        <f>E8+E16+E18+E23+E27</f>
        <v>323214.3</v>
      </c>
      <c r="J29" s="59">
        <f>F8+F16+F18+F23+F27</f>
        <v>335776.10000000003</v>
      </c>
      <c r="K29" s="6"/>
      <c r="L29" s="6"/>
    </row>
    <row r="30" spans="1:12" ht="43.5" customHeight="1">
      <c r="A30" s="31" t="s">
        <v>55</v>
      </c>
      <c r="B30" s="79" t="s">
        <v>15</v>
      </c>
      <c r="C30" s="80"/>
      <c r="D30" s="81"/>
      <c r="E30" s="9">
        <f>SUM(E31:E38)</f>
        <v>348718.8</v>
      </c>
      <c r="F30" s="9">
        <f>SUM(F31:F38)</f>
        <v>353533.30000000005</v>
      </c>
      <c r="G30" s="2">
        <f t="shared" si="0"/>
        <v>101.38062530612059</v>
      </c>
      <c r="H30" s="2">
        <f t="shared" si="1"/>
        <v>4814.500000000058</v>
      </c>
      <c r="I30" s="6"/>
      <c r="J30" s="6"/>
      <c r="K30" s="6"/>
      <c r="L30" s="6"/>
    </row>
    <row r="31" spans="1:12" ht="24.75" customHeight="1">
      <c r="A31" s="35" t="s">
        <v>79</v>
      </c>
      <c r="B31" s="72" t="s">
        <v>80</v>
      </c>
      <c r="C31" s="82"/>
      <c r="D31" s="83"/>
      <c r="E31" s="23">
        <v>3</v>
      </c>
      <c r="F31" s="54">
        <v>0</v>
      </c>
      <c r="G31" s="2">
        <f t="shared" si="0"/>
        <v>0</v>
      </c>
      <c r="H31" s="2">
        <f t="shared" si="1"/>
        <v>-3</v>
      </c>
      <c r="I31" s="6"/>
      <c r="J31" s="6"/>
      <c r="K31" s="6"/>
      <c r="L31" s="6"/>
    </row>
    <row r="32" spans="1:12" ht="25.5" customHeight="1">
      <c r="A32" s="36" t="s">
        <v>81</v>
      </c>
      <c r="B32" s="69" t="s">
        <v>82</v>
      </c>
      <c r="C32" s="117"/>
      <c r="D32" s="118"/>
      <c r="E32" s="23">
        <v>32</v>
      </c>
      <c r="F32" s="23">
        <v>30.6</v>
      </c>
      <c r="G32" s="2">
        <f t="shared" si="0"/>
        <v>95.625</v>
      </c>
      <c r="H32" s="2">
        <f t="shared" si="1"/>
        <v>-1.3999999999999986</v>
      </c>
      <c r="I32" s="6"/>
      <c r="J32" s="6"/>
      <c r="K32" s="6"/>
      <c r="L32" s="6"/>
    </row>
    <row r="33" spans="1:12" ht="19.5" customHeight="1">
      <c r="A33" s="36" t="s">
        <v>161</v>
      </c>
      <c r="B33" s="69" t="s">
        <v>162</v>
      </c>
      <c r="C33" s="70"/>
      <c r="D33" s="71"/>
      <c r="E33" s="23">
        <v>0</v>
      </c>
      <c r="F33" s="23">
        <v>7</v>
      </c>
      <c r="G33" s="2"/>
      <c r="H33" s="2">
        <f t="shared" si="1"/>
        <v>7</v>
      </c>
      <c r="I33" s="6"/>
      <c r="J33" s="6"/>
      <c r="K33" s="6"/>
      <c r="L33" s="6"/>
    </row>
    <row r="34" spans="1:12" ht="48" customHeight="1">
      <c r="A34" s="36" t="s">
        <v>96</v>
      </c>
      <c r="B34" s="69" t="s">
        <v>36</v>
      </c>
      <c r="C34" s="117"/>
      <c r="D34" s="118"/>
      <c r="E34" s="23">
        <v>76249</v>
      </c>
      <c r="F34" s="57">
        <v>81262</v>
      </c>
      <c r="G34" s="2">
        <f t="shared" si="0"/>
        <v>106.57451245262233</v>
      </c>
      <c r="H34" s="2">
        <f t="shared" si="1"/>
        <v>5013</v>
      </c>
      <c r="I34" s="6"/>
      <c r="J34" s="6"/>
      <c r="K34" s="6"/>
      <c r="L34" s="6"/>
    </row>
    <row r="35" spans="1:12" ht="54" customHeight="1">
      <c r="A35" s="36" t="s">
        <v>83</v>
      </c>
      <c r="B35" s="69" t="s">
        <v>84</v>
      </c>
      <c r="C35" s="113"/>
      <c r="D35" s="114"/>
      <c r="E35" s="23">
        <v>240760.2</v>
      </c>
      <c r="F35" s="57">
        <v>240189.3</v>
      </c>
      <c r="G35" s="2">
        <f t="shared" si="0"/>
        <v>99.76287608998497</v>
      </c>
      <c r="H35" s="2">
        <f t="shared" si="1"/>
        <v>-570.9000000000233</v>
      </c>
      <c r="I35" s="6"/>
      <c r="J35" s="6"/>
      <c r="K35" s="6"/>
      <c r="L35" s="6"/>
    </row>
    <row r="36" spans="1:12" ht="44.25" customHeight="1">
      <c r="A36" s="35" t="s">
        <v>85</v>
      </c>
      <c r="B36" s="72" t="s">
        <v>86</v>
      </c>
      <c r="C36" s="82"/>
      <c r="D36" s="83"/>
      <c r="E36" s="23">
        <v>26772</v>
      </c>
      <c r="F36" s="57">
        <v>27073.7</v>
      </c>
      <c r="G36" s="2">
        <f t="shared" si="0"/>
        <v>101.12692365157628</v>
      </c>
      <c r="H36" s="2">
        <f t="shared" si="1"/>
        <v>301.7000000000007</v>
      </c>
      <c r="I36" s="15"/>
      <c r="J36" s="6"/>
      <c r="K36" s="6"/>
      <c r="L36" s="6"/>
    </row>
    <row r="37" spans="1:12" ht="42.75" customHeight="1">
      <c r="A37" s="35" t="s">
        <v>87</v>
      </c>
      <c r="B37" s="72" t="s">
        <v>88</v>
      </c>
      <c r="C37" s="82"/>
      <c r="D37" s="83"/>
      <c r="E37" s="23">
        <v>692.6</v>
      </c>
      <c r="F37" s="57">
        <v>758.7</v>
      </c>
      <c r="G37" s="2">
        <f t="shared" si="0"/>
        <v>109.54374819520648</v>
      </c>
      <c r="H37" s="2">
        <f t="shared" si="1"/>
        <v>66.10000000000002</v>
      </c>
      <c r="I37" s="6"/>
      <c r="J37" s="6"/>
      <c r="K37" s="6"/>
      <c r="L37" s="6"/>
    </row>
    <row r="38" spans="1:12" ht="24.75" customHeight="1">
      <c r="A38" s="36" t="s">
        <v>108</v>
      </c>
      <c r="B38" s="69" t="s">
        <v>109</v>
      </c>
      <c r="C38" s="113"/>
      <c r="D38" s="114"/>
      <c r="E38" s="23">
        <v>4210</v>
      </c>
      <c r="F38" s="57">
        <v>4212</v>
      </c>
      <c r="G38" s="2">
        <f t="shared" si="0"/>
        <v>100.04750593824228</v>
      </c>
      <c r="H38" s="2">
        <f t="shared" si="1"/>
        <v>2</v>
      </c>
      <c r="I38" s="6"/>
      <c r="J38" s="6"/>
      <c r="K38" s="6"/>
      <c r="L38" s="6"/>
    </row>
    <row r="39" spans="1:12" s="4" customFormat="1" ht="32.25" customHeight="1">
      <c r="A39" s="31" t="s">
        <v>56</v>
      </c>
      <c r="B39" s="79" t="s">
        <v>20</v>
      </c>
      <c r="C39" s="80"/>
      <c r="D39" s="81"/>
      <c r="E39" s="9">
        <f>E40</f>
        <v>1893.6</v>
      </c>
      <c r="F39" s="9">
        <f>F40</f>
        <v>2446.4</v>
      </c>
      <c r="G39" s="2">
        <f t="shared" si="0"/>
        <v>129.1930713983946</v>
      </c>
      <c r="H39" s="2">
        <f t="shared" si="1"/>
        <v>552.8000000000002</v>
      </c>
      <c r="I39" s="11"/>
      <c r="J39" s="11"/>
      <c r="K39" s="11"/>
      <c r="L39" s="11"/>
    </row>
    <row r="40" spans="1:12" ht="21.75" customHeight="1">
      <c r="A40" s="35" t="s">
        <v>57</v>
      </c>
      <c r="B40" s="72" t="s">
        <v>28</v>
      </c>
      <c r="C40" s="70"/>
      <c r="D40" s="71"/>
      <c r="E40" s="23">
        <v>1893.6</v>
      </c>
      <c r="F40" s="47">
        <v>2446.4</v>
      </c>
      <c r="G40" s="2">
        <f t="shared" si="0"/>
        <v>129.1930713983946</v>
      </c>
      <c r="H40" s="2">
        <f t="shared" si="1"/>
        <v>552.8000000000002</v>
      </c>
      <c r="I40" s="6"/>
      <c r="J40" s="6"/>
      <c r="K40" s="6"/>
      <c r="L40" s="6"/>
    </row>
    <row r="41" spans="1:12" ht="29.25" customHeight="1">
      <c r="A41" s="31" t="s">
        <v>58</v>
      </c>
      <c r="B41" s="79" t="s">
        <v>16</v>
      </c>
      <c r="C41" s="80"/>
      <c r="D41" s="81"/>
      <c r="E41" s="9">
        <f>SUM(E42:E43)</f>
        <v>2940</v>
      </c>
      <c r="F41" s="9">
        <f>F42+F43</f>
        <v>2940.5</v>
      </c>
      <c r="G41" s="2">
        <f t="shared" si="0"/>
        <v>100.0170068027211</v>
      </c>
      <c r="H41" s="2">
        <f t="shared" si="1"/>
        <v>0.5</v>
      </c>
      <c r="I41" s="6"/>
      <c r="J41" s="6"/>
      <c r="K41" s="6"/>
      <c r="L41" s="6"/>
    </row>
    <row r="42" spans="1:12" ht="15.75" customHeight="1">
      <c r="A42" s="36" t="s">
        <v>89</v>
      </c>
      <c r="B42" s="119" t="s">
        <v>90</v>
      </c>
      <c r="C42" s="120"/>
      <c r="D42" s="121"/>
      <c r="E42" s="23">
        <v>298</v>
      </c>
      <c r="F42" s="57">
        <v>298.1</v>
      </c>
      <c r="G42" s="2">
        <f t="shared" si="0"/>
        <v>100.03355704697987</v>
      </c>
      <c r="H42" s="2">
        <f t="shared" si="1"/>
        <v>0.10000000000002274</v>
      </c>
      <c r="I42" s="60"/>
      <c r="J42" s="6"/>
      <c r="K42" s="6"/>
      <c r="L42" s="6"/>
    </row>
    <row r="43" spans="1:12" ht="33.75" customHeight="1">
      <c r="A43" s="36" t="s">
        <v>140</v>
      </c>
      <c r="B43" s="69" t="s">
        <v>141</v>
      </c>
      <c r="C43" s="70"/>
      <c r="D43" s="71"/>
      <c r="E43" s="23">
        <v>2642</v>
      </c>
      <c r="F43" s="57">
        <v>2642.4</v>
      </c>
      <c r="G43" s="2">
        <f t="shared" si="0"/>
        <v>100.01514004542014</v>
      </c>
      <c r="H43" s="2">
        <f t="shared" si="1"/>
        <v>0.40000000000009095</v>
      </c>
      <c r="I43" s="60"/>
      <c r="J43" s="6"/>
      <c r="K43" s="6"/>
      <c r="L43" s="6"/>
    </row>
    <row r="44" spans="1:12" ht="15" customHeight="1">
      <c r="A44" s="31" t="s">
        <v>72</v>
      </c>
      <c r="B44" s="76" t="s">
        <v>17</v>
      </c>
      <c r="C44" s="77"/>
      <c r="D44" s="78"/>
      <c r="E44" s="9">
        <f>SUM(E45:E53)</f>
        <v>5400</v>
      </c>
      <c r="F44" s="9">
        <f>SUM(F45:F53)</f>
        <v>5302.1</v>
      </c>
      <c r="G44" s="2">
        <f t="shared" si="0"/>
        <v>98.18703703703704</v>
      </c>
      <c r="H44" s="2">
        <f t="shared" si="1"/>
        <v>-97.89999999999964</v>
      </c>
      <c r="I44" s="6"/>
      <c r="J44" s="6"/>
      <c r="K44" s="6"/>
      <c r="L44" s="6"/>
    </row>
    <row r="45" spans="1:12" ht="54.75" customHeight="1">
      <c r="A45" s="35" t="s">
        <v>59</v>
      </c>
      <c r="B45" s="72" t="s">
        <v>37</v>
      </c>
      <c r="C45" s="70"/>
      <c r="D45" s="71"/>
      <c r="E45" s="23">
        <v>70</v>
      </c>
      <c r="F45" s="54">
        <v>128</v>
      </c>
      <c r="G45" s="2">
        <f t="shared" si="0"/>
        <v>182.85714285714286</v>
      </c>
      <c r="H45" s="2">
        <f t="shared" si="1"/>
        <v>58</v>
      </c>
      <c r="I45" s="6"/>
      <c r="J45" s="6"/>
      <c r="K45" s="6"/>
      <c r="L45" s="6"/>
    </row>
    <row r="46" spans="1:12" ht="43.5" customHeight="1">
      <c r="A46" s="35" t="s">
        <v>60</v>
      </c>
      <c r="B46" s="72" t="s">
        <v>6</v>
      </c>
      <c r="C46" s="70"/>
      <c r="D46" s="71"/>
      <c r="E46" s="23">
        <v>10</v>
      </c>
      <c r="F46" s="54">
        <v>26.9</v>
      </c>
      <c r="G46" s="2">
        <f t="shared" si="0"/>
        <v>269</v>
      </c>
      <c r="H46" s="2">
        <f t="shared" si="1"/>
        <v>16.9</v>
      </c>
      <c r="I46" s="6"/>
      <c r="J46" s="6"/>
      <c r="K46" s="6"/>
      <c r="L46" s="6"/>
    </row>
    <row r="47" spans="1:12" ht="42" customHeight="1">
      <c r="A47" s="35" t="s">
        <v>61</v>
      </c>
      <c r="B47" s="72" t="s">
        <v>7</v>
      </c>
      <c r="C47" s="70"/>
      <c r="D47" s="71"/>
      <c r="E47" s="23">
        <v>700</v>
      </c>
      <c r="F47" s="54">
        <v>827.5</v>
      </c>
      <c r="G47" s="2">
        <f t="shared" si="0"/>
        <v>118.21428571428572</v>
      </c>
      <c r="H47" s="2">
        <f t="shared" si="1"/>
        <v>127.5</v>
      </c>
      <c r="I47" s="6"/>
      <c r="J47" s="6"/>
      <c r="K47" s="6"/>
      <c r="L47" s="6"/>
    </row>
    <row r="48" spans="1:12" ht="43.5" customHeight="1">
      <c r="A48" s="35" t="s">
        <v>163</v>
      </c>
      <c r="B48" s="72" t="s">
        <v>164</v>
      </c>
      <c r="C48" s="70"/>
      <c r="D48" s="71"/>
      <c r="E48" s="23">
        <v>0</v>
      </c>
      <c r="F48" s="54">
        <v>138</v>
      </c>
      <c r="G48" s="2"/>
      <c r="H48" s="2">
        <f t="shared" si="1"/>
        <v>138</v>
      </c>
      <c r="I48" s="6"/>
      <c r="J48" s="6"/>
      <c r="K48" s="6"/>
      <c r="L48" s="6"/>
    </row>
    <row r="49" spans="1:12" ht="32.25" customHeight="1">
      <c r="A49" s="35" t="s">
        <v>129</v>
      </c>
      <c r="B49" s="72" t="s">
        <v>130</v>
      </c>
      <c r="C49" s="70"/>
      <c r="D49" s="71"/>
      <c r="E49" s="23">
        <v>45</v>
      </c>
      <c r="F49" s="54">
        <v>45.3</v>
      </c>
      <c r="G49" s="2">
        <f t="shared" si="0"/>
        <v>100.66666666666666</v>
      </c>
      <c r="H49" s="2">
        <f t="shared" si="1"/>
        <v>0.29999999999999716</v>
      </c>
      <c r="I49" s="6"/>
      <c r="J49" s="6"/>
      <c r="K49" s="6"/>
      <c r="L49" s="6"/>
    </row>
    <row r="50" spans="1:12" ht="22.5" customHeight="1">
      <c r="A50" s="35" t="s">
        <v>131</v>
      </c>
      <c r="B50" s="72" t="s">
        <v>132</v>
      </c>
      <c r="C50" s="70"/>
      <c r="D50" s="71"/>
      <c r="E50" s="23">
        <v>3</v>
      </c>
      <c r="F50" s="54">
        <v>2.5</v>
      </c>
      <c r="G50" s="2">
        <f t="shared" si="0"/>
        <v>83.33333333333334</v>
      </c>
      <c r="H50" s="2">
        <f t="shared" si="1"/>
        <v>-0.5</v>
      </c>
      <c r="I50" s="6"/>
      <c r="J50" s="6"/>
      <c r="K50" s="6"/>
      <c r="L50" s="6"/>
    </row>
    <row r="51" spans="1:12" ht="22.5" customHeight="1">
      <c r="A51" s="35" t="s">
        <v>133</v>
      </c>
      <c r="B51" s="72" t="s">
        <v>134</v>
      </c>
      <c r="C51" s="70"/>
      <c r="D51" s="71"/>
      <c r="E51" s="23">
        <v>15</v>
      </c>
      <c r="F51" s="54">
        <v>14</v>
      </c>
      <c r="G51" s="2">
        <f t="shared" si="0"/>
        <v>93.33333333333333</v>
      </c>
      <c r="H51" s="2">
        <f t="shared" si="1"/>
        <v>-1</v>
      </c>
      <c r="I51" s="6"/>
      <c r="J51" s="6"/>
      <c r="K51" s="6"/>
      <c r="L51" s="6"/>
    </row>
    <row r="52" spans="1:12" ht="24" customHeight="1">
      <c r="A52" s="35" t="s">
        <v>111</v>
      </c>
      <c r="B52" s="72" t="s">
        <v>112</v>
      </c>
      <c r="C52" s="70"/>
      <c r="D52" s="71"/>
      <c r="E52" s="23">
        <v>280</v>
      </c>
      <c r="F52" s="9">
        <v>285</v>
      </c>
      <c r="G52" s="2">
        <f t="shared" si="0"/>
        <v>101.78571428571428</v>
      </c>
      <c r="H52" s="2">
        <f t="shared" si="1"/>
        <v>5</v>
      </c>
      <c r="I52" s="6"/>
      <c r="J52" s="6"/>
      <c r="K52" s="6"/>
      <c r="L52" s="6"/>
    </row>
    <row r="53" spans="1:12" s="1" customFormat="1" ht="36" customHeight="1">
      <c r="A53" s="31"/>
      <c r="B53" s="105" t="s">
        <v>24</v>
      </c>
      <c r="C53" s="106"/>
      <c r="D53" s="107"/>
      <c r="E53" s="9">
        <f>SUM(E54:E56)</f>
        <v>4277</v>
      </c>
      <c r="F53" s="55">
        <f>F54+F55+F56</f>
        <v>3834.9</v>
      </c>
      <c r="G53" s="2">
        <f t="shared" si="0"/>
        <v>89.66331540799627</v>
      </c>
      <c r="H53" s="2">
        <f t="shared" si="1"/>
        <v>-442.0999999999999</v>
      </c>
      <c r="I53" s="12"/>
      <c r="J53" s="12"/>
      <c r="K53" s="12"/>
      <c r="L53" s="12"/>
    </row>
    <row r="54" spans="1:12" ht="33" customHeight="1">
      <c r="A54" s="35" t="s">
        <v>136</v>
      </c>
      <c r="B54" s="72" t="s">
        <v>27</v>
      </c>
      <c r="C54" s="70"/>
      <c r="D54" s="71"/>
      <c r="E54" s="23">
        <v>1500</v>
      </c>
      <c r="F54" s="56">
        <v>923.8</v>
      </c>
      <c r="G54" s="2">
        <f t="shared" si="0"/>
        <v>61.586666666666666</v>
      </c>
      <c r="H54" s="2">
        <f t="shared" si="1"/>
        <v>-576.2</v>
      </c>
      <c r="I54" s="13"/>
      <c r="J54" s="13"/>
      <c r="K54" s="13"/>
      <c r="L54" s="13"/>
    </row>
    <row r="55" spans="1:12" ht="32.25" customHeight="1">
      <c r="A55" s="58" t="s">
        <v>165</v>
      </c>
      <c r="B55" s="72" t="s">
        <v>93</v>
      </c>
      <c r="C55" s="70"/>
      <c r="D55" s="71"/>
      <c r="E55" s="23">
        <v>2700</v>
      </c>
      <c r="F55" s="42">
        <v>2838.5</v>
      </c>
      <c r="G55" s="2">
        <f t="shared" si="0"/>
        <v>105.12962962962963</v>
      </c>
      <c r="H55" s="2">
        <f t="shared" si="1"/>
        <v>138.5</v>
      </c>
      <c r="I55" s="13"/>
      <c r="J55" s="13"/>
      <c r="K55" s="13"/>
      <c r="L55" s="13"/>
    </row>
    <row r="56" spans="1:12" ht="27" customHeight="1">
      <c r="A56" s="35" t="s">
        <v>135</v>
      </c>
      <c r="B56" s="72" t="s">
        <v>137</v>
      </c>
      <c r="C56" s="70"/>
      <c r="D56" s="71"/>
      <c r="E56" s="23">
        <v>77</v>
      </c>
      <c r="F56" s="48">
        <v>72.6</v>
      </c>
      <c r="G56" s="2">
        <f t="shared" si="0"/>
        <v>94.28571428571428</v>
      </c>
      <c r="H56" s="2">
        <f t="shared" si="1"/>
        <v>-4.400000000000006</v>
      </c>
      <c r="I56" s="13"/>
      <c r="J56" s="13"/>
      <c r="K56" s="13"/>
      <c r="L56" s="13"/>
    </row>
    <row r="57" spans="1:12" ht="12.75">
      <c r="A57" s="31" t="s">
        <v>62</v>
      </c>
      <c r="B57" s="79" t="s">
        <v>18</v>
      </c>
      <c r="C57" s="80"/>
      <c r="D57" s="81"/>
      <c r="E57" s="9">
        <f>E59</f>
        <v>35442</v>
      </c>
      <c r="F57" s="9">
        <f>F58+F59</f>
        <v>37824.899999999994</v>
      </c>
      <c r="G57" s="2">
        <f t="shared" si="0"/>
        <v>106.72337904181477</v>
      </c>
      <c r="H57" s="2">
        <f t="shared" si="1"/>
        <v>2382.899999999994</v>
      </c>
      <c r="I57" s="6"/>
      <c r="J57" s="6"/>
      <c r="K57" s="6"/>
      <c r="L57" s="6"/>
    </row>
    <row r="58" spans="1:12" ht="27" customHeight="1">
      <c r="A58" s="31" t="s">
        <v>168</v>
      </c>
      <c r="B58" s="73" t="s">
        <v>169</v>
      </c>
      <c r="C58" s="74"/>
      <c r="D58" s="75"/>
      <c r="E58" s="23">
        <v>0</v>
      </c>
      <c r="F58" s="23">
        <v>11.7</v>
      </c>
      <c r="G58" s="2"/>
      <c r="H58" s="2">
        <f t="shared" si="1"/>
        <v>11.7</v>
      </c>
      <c r="I58" s="6"/>
      <c r="J58" s="6"/>
      <c r="K58" s="6"/>
      <c r="L58" s="6"/>
    </row>
    <row r="59" spans="1:12" s="1" customFormat="1" ht="21" customHeight="1">
      <c r="A59" s="31" t="s">
        <v>91</v>
      </c>
      <c r="B59" s="84" t="s">
        <v>92</v>
      </c>
      <c r="C59" s="85"/>
      <c r="D59" s="86"/>
      <c r="E59" s="9">
        <f>SUM(E60:E61)</f>
        <v>35442</v>
      </c>
      <c r="F59" s="55">
        <f>SUM(F60:F62)</f>
        <v>37813.2</v>
      </c>
      <c r="G59" s="2">
        <f t="shared" si="0"/>
        <v>106.69036736075842</v>
      </c>
      <c r="H59" s="2">
        <f t="shared" si="1"/>
        <v>2371.199999999997</v>
      </c>
      <c r="I59" s="16"/>
      <c r="J59" s="16"/>
      <c r="K59" s="16"/>
      <c r="L59" s="16"/>
    </row>
    <row r="60" spans="1:12" ht="13.5" customHeight="1">
      <c r="A60" s="36" t="s">
        <v>94</v>
      </c>
      <c r="B60" s="69" t="s">
        <v>26</v>
      </c>
      <c r="C60" s="113"/>
      <c r="D60" s="114"/>
      <c r="E60" s="23">
        <v>10400</v>
      </c>
      <c r="F60" s="57">
        <v>10135.1</v>
      </c>
      <c r="G60" s="2">
        <f t="shared" si="0"/>
        <v>97.45288461538462</v>
      </c>
      <c r="H60" s="2">
        <f t="shared" si="1"/>
        <v>-264.89999999999964</v>
      </c>
      <c r="I60" s="14"/>
      <c r="J60" s="14"/>
      <c r="K60" s="14"/>
      <c r="L60" s="14"/>
    </row>
    <row r="61" spans="1:12" ht="33" customHeight="1">
      <c r="A61" s="35" t="s">
        <v>95</v>
      </c>
      <c r="B61" s="72" t="s">
        <v>25</v>
      </c>
      <c r="C61" s="70"/>
      <c r="D61" s="71"/>
      <c r="E61" s="23">
        <v>25042</v>
      </c>
      <c r="F61" s="57">
        <v>27096.9</v>
      </c>
      <c r="G61" s="2">
        <f t="shared" si="0"/>
        <v>108.2058142320901</v>
      </c>
      <c r="H61" s="2">
        <f t="shared" si="1"/>
        <v>2054.9000000000015</v>
      </c>
      <c r="I61" s="24"/>
      <c r="J61" s="14"/>
      <c r="K61" s="14"/>
      <c r="L61" s="14"/>
    </row>
    <row r="62" spans="1:12" ht="15" customHeight="1">
      <c r="A62" s="35" t="s">
        <v>166</v>
      </c>
      <c r="B62" s="72" t="s">
        <v>167</v>
      </c>
      <c r="C62" s="70"/>
      <c r="D62" s="71"/>
      <c r="E62" s="23">
        <v>0</v>
      </c>
      <c r="F62" s="57">
        <v>581.2</v>
      </c>
      <c r="G62" s="2"/>
      <c r="H62" s="2">
        <f t="shared" si="1"/>
        <v>581.2</v>
      </c>
      <c r="I62" s="24"/>
      <c r="J62" s="14"/>
      <c r="K62" s="14"/>
      <c r="L62" s="14"/>
    </row>
    <row r="63" spans="1:12" s="1" customFormat="1" ht="16.5" customHeight="1">
      <c r="A63" s="31" t="s">
        <v>99</v>
      </c>
      <c r="B63" s="84" t="s">
        <v>100</v>
      </c>
      <c r="C63" s="80"/>
      <c r="D63" s="81"/>
      <c r="E63" s="9">
        <f>E64</f>
        <v>-120.5</v>
      </c>
      <c r="F63" s="55">
        <f>F64</f>
        <v>-120.4</v>
      </c>
      <c r="G63" s="2">
        <f t="shared" si="0"/>
        <v>99.91701244813278</v>
      </c>
      <c r="H63" s="2">
        <f t="shared" si="1"/>
        <v>0.09999999999999432</v>
      </c>
      <c r="I63" s="17"/>
      <c r="J63" s="16"/>
      <c r="K63" s="16"/>
      <c r="L63" s="16"/>
    </row>
    <row r="64" spans="1:12" ht="16.5" customHeight="1">
      <c r="A64" s="35" t="s">
        <v>97</v>
      </c>
      <c r="B64" s="72" t="s">
        <v>98</v>
      </c>
      <c r="C64" s="70"/>
      <c r="D64" s="71"/>
      <c r="E64" s="23">
        <v>-120.5</v>
      </c>
      <c r="F64" s="56">
        <v>-120.4</v>
      </c>
      <c r="G64" s="2">
        <f t="shared" si="0"/>
        <v>99.91701244813278</v>
      </c>
      <c r="H64" s="2">
        <f t="shared" si="1"/>
        <v>0.09999999999999432</v>
      </c>
      <c r="I64" s="24"/>
      <c r="J64" s="14"/>
      <c r="K64" s="14"/>
      <c r="L64" s="14"/>
    </row>
    <row r="65" spans="1:12" ht="59.25" customHeight="1">
      <c r="A65" s="35" t="s">
        <v>63</v>
      </c>
      <c r="B65" s="110" t="s">
        <v>8</v>
      </c>
      <c r="C65" s="115"/>
      <c r="D65" s="116"/>
      <c r="E65" s="9">
        <f>E66+E83+E84+E89</f>
        <v>324910.4</v>
      </c>
      <c r="F65" s="47">
        <f>F66+F83+F84+F89</f>
        <v>320420.4</v>
      </c>
      <c r="G65" s="2">
        <f t="shared" si="0"/>
        <v>98.6180805539004</v>
      </c>
      <c r="H65" s="2">
        <f t="shared" si="1"/>
        <v>-4490</v>
      </c>
      <c r="I65" s="25">
        <f>E30+E39+E41+E44+E57+E63</f>
        <v>394273.89999999997</v>
      </c>
      <c r="J65" s="15">
        <f>F30+F39+F41+F44+F57+F63</f>
        <v>401926.80000000005</v>
      </c>
      <c r="K65" s="6"/>
      <c r="L65" s="49"/>
    </row>
    <row r="66" spans="1:13" ht="30" customHeight="1">
      <c r="A66" s="35" t="s">
        <v>64</v>
      </c>
      <c r="B66" s="79" t="s">
        <v>19</v>
      </c>
      <c r="C66" s="80"/>
      <c r="D66" s="81"/>
      <c r="E66" s="9">
        <f>SUM(E67:E82)</f>
        <v>175861</v>
      </c>
      <c r="F66" s="46">
        <f>SUM(F67:F82)</f>
        <v>171371.1</v>
      </c>
      <c r="G66" s="2">
        <f t="shared" si="0"/>
        <v>97.44690408902486</v>
      </c>
      <c r="H66" s="2">
        <f t="shared" si="1"/>
        <v>-4489.899999999994</v>
      </c>
      <c r="I66" s="26"/>
      <c r="J66" s="6"/>
      <c r="K66" s="6"/>
      <c r="L66" s="50">
        <f>SUM(L67:L82)</f>
        <v>2244629.659999999</v>
      </c>
      <c r="M66" s="51">
        <f>173616.7-F66</f>
        <v>2245.600000000006</v>
      </c>
    </row>
    <row r="67" spans="1:12" ht="37.5" customHeight="1">
      <c r="A67" s="35"/>
      <c r="B67" s="73" t="s">
        <v>70</v>
      </c>
      <c r="C67" s="74"/>
      <c r="D67" s="75"/>
      <c r="E67" s="23">
        <v>452</v>
      </c>
      <c r="F67" s="23">
        <v>452</v>
      </c>
      <c r="G67" s="2">
        <f t="shared" si="0"/>
        <v>100</v>
      </c>
      <c r="H67" s="2">
        <f t="shared" si="1"/>
        <v>0</v>
      </c>
      <c r="I67" s="26"/>
      <c r="J67" s="6"/>
      <c r="K67" s="6"/>
      <c r="L67" s="49"/>
    </row>
    <row r="68" spans="1:16" ht="38.25" customHeight="1">
      <c r="A68" s="35"/>
      <c r="B68" s="73" t="s">
        <v>66</v>
      </c>
      <c r="C68" s="74"/>
      <c r="D68" s="75"/>
      <c r="E68" s="23">
        <v>116151</v>
      </c>
      <c r="F68" s="23">
        <v>115153.1</v>
      </c>
      <c r="G68" s="2">
        <f t="shared" si="0"/>
        <v>99.14085974292087</v>
      </c>
      <c r="H68" s="2">
        <f t="shared" si="1"/>
        <v>-997.8999999999942</v>
      </c>
      <c r="I68" s="44" t="s">
        <v>157</v>
      </c>
      <c r="J68" s="45"/>
      <c r="K68" s="45"/>
      <c r="L68" s="49">
        <v>997901.95</v>
      </c>
      <c r="P68" s="6"/>
    </row>
    <row r="69" spans="1:12" ht="27" customHeight="1">
      <c r="A69" s="35"/>
      <c r="B69" s="73" t="s">
        <v>110</v>
      </c>
      <c r="C69" s="80"/>
      <c r="D69" s="81"/>
      <c r="E69" s="23">
        <v>4097</v>
      </c>
      <c r="F69" s="23">
        <v>3709.8</v>
      </c>
      <c r="G69" s="2">
        <f t="shared" si="0"/>
        <v>90.54918232853308</v>
      </c>
      <c r="H69" s="2">
        <f t="shared" si="1"/>
        <v>-387.1999999999998</v>
      </c>
      <c r="I69" s="44" t="s">
        <v>156</v>
      </c>
      <c r="J69" s="45"/>
      <c r="K69" s="45"/>
      <c r="L69" s="49">
        <v>387182.18</v>
      </c>
    </row>
    <row r="70" spans="1:12" ht="36" customHeight="1">
      <c r="A70" s="35"/>
      <c r="B70" s="73" t="s">
        <v>69</v>
      </c>
      <c r="C70" s="70"/>
      <c r="D70" s="71"/>
      <c r="E70" s="23">
        <v>3346</v>
      </c>
      <c r="F70" s="23">
        <v>3061.3</v>
      </c>
      <c r="G70" s="2">
        <f t="shared" si="0"/>
        <v>91.49133293484758</v>
      </c>
      <c r="H70" s="2">
        <f t="shared" si="1"/>
        <v>-284.6999999999998</v>
      </c>
      <c r="I70" s="44" t="s">
        <v>154</v>
      </c>
      <c r="J70" s="45"/>
      <c r="K70" s="45"/>
      <c r="L70" s="49">
        <v>284729.4</v>
      </c>
    </row>
    <row r="71" spans="1:12" ht="16.5" customHeight="1">
      <c r="A71" s="35"/>
      <c r="B71" s="73" t="s">
        <v>67</v>
      </c>
      <c r="C71" s="74"/>
      <c r="D71" s="75"/>
      <c r="E71" s="23">
        <v>72</v>
      </c>
      <c r="F71" s="23">
        <v>0</v>
      </c>
      <c r="G71" s="2">
        <f t="shared" si="0"/>
        <v>0</v>
      </c>
      <c r="H71" s="2">
        <f t="shared" si="1"/>
        <v>-72</v>
      </c>
      <c r="I71" s="44" t="s">
        <v>150</v>
      </c>
      <c r="J71" s="45"/>
      <c r="K71" s="45"/>
      <c r="L71" s="49">
        <v>72000</v>
      </c>
    </row>
    <row r="72" spans="1:12" ht="26.25" customHeight="1">
      <c r="A72" s="35"/>
      <c r="B72" s="73" t="s">
        <v>71</v>
      </c>
      <c r="C72" s="70"/>
      <c r="D72" s="71"/>
      <c r="E72" s="23">
        <v>21</v>
      </c>
      <c r="F72" s="23">
        <v>0</v>
      </c>
      <c r="G72" s="2">
        <f aca="true" t="shared" si="2" ref="G72:G93">F72/E72*100</f>
        <v>0</v>
      </c>
      <c r="H72" s="2">
        <f aca="true" t="shared" si="3" ref="H72:H93">F72-E72</f>
        <v>-21</v>
      </c>
      <c r="I72" s="26"/>
      <c r="J72" s="6"/>
      <c r="K72" s="6"/>
      <c r="L72" s="49"/>
    </row>
    <row r="73" spans="1:12" ht="18" customHeight="1">
      <c r="A73" s="35"/>
      <c r="B73" s="73" t="s">
        <v>68</v>
      </c>
      <c r="C73" s="74"/>
      <c r="D73" s="75"/>
      <c r="E73" s="23">
        <v>411</v>
      </c>
      <c r="F73" s="23">
        <v>356</v>
      </c>
      <c r="G73" s="2">
        <f t="shared" si="2"/>
        <v>86.61800486618006</v>
      </c>
      <c r="H73" s="2">
        <f t="shared" si="3"/>
        <v>-55</v>
      </c>
      <c r="I73" s="44" t="s">
        <v>151</v>
      </c>
      <c r="J73" s="45"/>
      <c r="K73" s="45"/>
      <c r="L73" s="49">
        <v>41.15</v>
      </c>
    </row>
    <row r="74" spans="1:12" ht="35.25" customHeight="1">
      <c r="A74" s="35"/>
      <c r="B74" s="73" t="s">
        <v>101</v>
      </c>
      <c r="C74" s="70"/>
      <c r="D74" s="71"/>
      <c r="E74" s="23">
        <v>2067</v>
      </c>
      <c r="F74" s="23">
        <v>2067</v>
      </c>
      <c r="G74" s="2">
        <f t="shared" si="2"/>
        <v>100</v>
      </c>
      <c r="H74" s="2">
        <f t="shared" si="3"/>
        <v>0</v>
      </c>
      <c r="I74" s="26"/>
      <c r="J74" s="6"/>
      <c r="K74" s="6"/>
      <c r="L74" s="49"/>
    </row>
    <row r="75" spans="1:12" ht="39.75" customHeight="1">
      <c r="A75" s="35"/>
      <c r="B75" s="73" t="s">
        <v>102</v>
      </c>
      <c r="C75" s="70"/>
      <c r="D75" s="71"/>
      <c r="E75" s="23">
        <v>444</v>
      </c>
      <c r="F75" s="23">
        <v>40.5</v>
      </c>
      <c r="G75" s="2">
        <f t="shared" si="2"/>
        <v>9.121621621621621</v>
      </c>
      <c r="H75" s="2">
        <f t="shared" si="3"/>
        <v>-403.5</v>
      </c>
      <c r="I75" s="44" t="s">
        <v>148</v>
      </c>
      <c r="J75" s="45"/>
      <c r="K75" s="45"/>
      <c r="L75" s="49">
        <v>403497.84</v>
      </c>
    </row>
    <row r="76" spans="1:12" ht="57.75" customHeight="1">
      <c r="A76" s="35"/>
      <c r="B76" s="73" t="s">
        <v>103</v>
      </c>
      <c r="C76" s="70"/>
      <c r="D76" s="71"/>
      <c r="E76" s="23">
        <v>45058</v>
      </c>
      <c r="F76" s="42">
        <v>43347.9</v>
      </c>
      <c r="G76" s="2">
        <f t="shared" si="2"/>
        <v>96.20466953704116</v>
      </c>
      <c r="H76" s="2">
        <f t="shared" si="3"/>
        <v>-1710.0999999999985</v>
      </c>
      <c r="I76" s="44" t="s">
        <v>158</v>
      </c>
      <c r="J76" s="45"/>
      <c r="K76" s="45"/>
      <c r="L76" s="49">
        <v>65505.34</v>
      </c>
    </row>
    <row r="77" spans="1:12" ht="46.5" customHeight="1">
      <c r="A77" s="35"/>
      <c r="B77" s="73" t="s">
        <v>104</v>
      </c>
      <c r="C77" s="70"/>
      <c r="D77" s="71"/>
      <c r="E77" s="23">
        <v>1</v>
      </c>
      <c r="F77" s="42">
        <v>0</v>
      </c>
      <c r="G77" s="2">
        <f t="shared" si="2"/>
        <v>0</v>
      </c>
      <c r="H77" s="2">
        <f t="shared" si="3"/>
        <v>-1</v>
      </c>
      <c r="I77" s="26"/>
      <c r="J77" s="6"/>
      <c r="K77" s="6"/>
      <c r="L77" s="49"/>
    </row>
    <row r="78" spans="1:12" ht="44.25" customHeight="1">
      <c r="A78" s="35"/>
      <c r="B78" s="73" t="s">
        <v>118</v>
      </c>
      <c r="C78" s="70"/>
      <c r="D78" s="71"/>
      <c r="E78" s="23">
        <v>28</v>
      </c>
      <c r="F78" s="42">
        <v>27.2</v>
      </c>
      <c r="G78" s="2">
        <f t="shared" si="2"/>
        <v>97.14285714285714</v>
      </c>
      <c r="H78" s="2">
        <f t="shared" si="3"/>
        <v>-0.8000000000000007</v>
      </c>
      <c r="I78" s="44" t="s">
        <v>155</v>
      </c>
      <c r="J78" s="45"/>
      <c r="K78" s="45"/>
      <c r="L78" s="49">
        <v>40.8</v>
      </c>
    </row>
    <row r="79" spans="1:12" ht="57" customHeight="1">
      <c r="A79" s="35"/>
      <c r="B79" s="73" t="s">
        <v>119</v>
      </c>
      <c r="C79" s="70"/>
      <c r="D79" s="71"/>
      <c r="E79" s="23">
        <v>78</v>
      </c>
      <c r="F79" s="42">
        <v>5.3</v>
      </c>
      <c r="G79" s="2">
        <f t="shared" si="2"/>
        <v>6.794871794871795</v>
      </c>
      <c r="H79" s="2">
        <f t="shared" si="3"/>
        <v>-72.7</v>
      </c>
      <c r="I79" s="44" t="s">
        <v>149</v>
      </c>
      <c r="J79" s="45"/>
      <c r="K79" s="45"/>
      <c r="L79" s="49">
        <v>33731</v>
      </c>
    </row>
    <row r="80" spans="1:12" ht="33" customHeight="1">
      <c r="A80" s="35"/>
      <c r="B80" s="73" t="s">
        <v>120</v>
      </c>
      <c r="C80" s="70"/>
      <c r="D80" s="71"/>
      <c r="E80" s="23">
        <v>1964</v>
      </c>
      <c r="F80" s="42">
        <v>1480</v>
      </c>
      <c r="G80" s="2">
        <f t="shared" si="2"/>
        <v>75.35641547861506</v>
      </c>
      <c r="H80" s="2">
        <f t="shared" si="3"/>
        <v>-484</v>
      </c>
      <c r="I80" s="26"/>
      <c r="J80" s="6"/>
      <c r="K80" s="6"/>
      <c r="L80" s="49"/>
    </row>
    <row r="81" spans="1:12" ht="47.25" customHeight="1">
      <c r="A81" s="35"/>
      <c r="B81" s="73" t="s">
        <v>121</v>
      </c>
      <c r="C81" s="70"/>
      <c r="D81" s="71"/>
      <c r="E81" s="23">
        <v>671</v>
      </c>
      <c r="F81" s="42">
        <v>671</v>
      </c>
      <c r="G81" s="2">
        <f t="shared" si="2"/>
        <v>100</v>
      </c>
      <c r="H81" s="2">
        <f t="shared" si="3"/>
        <v>0</v>
      </c>
      <c r="I81" s="26"/>
      <c r="J81" s="6"/>
      <c r="K81" s="6"/>
      <c r="L81" s="49"/>
    </row>
    <row r="82" spans="1:12" ht="36" customHeight="1">
      <c r="A82" s="35"/>
      <c r="B82" s="73" t="s">
        <v>122</v>
      </c>
      <c r="C82" s="70"/>
      <c r="D82" s="71"/>
      <c r="E82" s="23">
        <v>1000</v>
      </c>
      <c r="F82" s="42">
        <v>1000</v>
      </c>
      <c r="G82" s="2">
        <f t="shared" si="2"/>
        <v>100</v>
      </c>
      <c r="H82" s="2">
        <f t="shared" si="3"/>
        <v>0</v>
      </c>
      <c r="I82" s="26"/>
      <c r="J82" s="6"/>
      <c r="K82" s="6"/>
      <c r="L82" s="49"/>
    </row>
    <row r="83" spans="1:12" s="1" customFormat="1" ht="28.5" customHeight="1">
      <c r="A83" s="31" t="s">
        <v>152</v>
      </c>
      <c r="B83" s="79" t="s">
        <v>170</v>
      </c>
      <c r="C83" s="80"/>
      <c r="D83" s="81"/>
      <c r="E83" s="9">
        <v>6898.4</v>
      </c>
      <c r="F83" s="43">
        <v>6898.3</v>
      </c>
      <c r="G83" s="2">
        <f t="shared" si="2"/>
        <v>99.99855038849589</v>
      </c>
      <c r="H83" s="2">
        <f t="shared" si="3"/>
        <v>-0.0999999999994543</v>
      </c>
      <c r="I83" s="27"/>
      <c r="J83" s="10"/>
      <c r="K83" s="10"/>
      <c r="L83" s="50"/>
    </row>
    <row r="84" spans="1:12" ht="30.75" customHeight="1">
      <c r="A84" s="35" t="s">
        <v>125</v>
      </c>
      <c r="B84" s="79" t="s">
        <v>126</v>
      </c>
      <c r="C84" s="70"/>
      <c r="D84" s="71"/>
      <c r="E84" s="9">
        <f>SUM(E85:E88)</f>
        <v>62151</v>
      </c>
      <c r="F84" s="43">
        <f>SUM(F85:F88)</f>
        <v>62151</v>
      </c>
      <c r="G84" s="2">
        <f t="shared" si="2"/>
        <v>100</v>
      </c>
      <c r="H84" s="2">
        <f t="shared" si="3"/>
        <v>0</v>
      </c>
      <c r="I84" s="26"/>
      <c r="J84" s="6"/>
      <c r="K84" s="6"/>
      <c r="L84" s="49"/>
    </row>
    <row r="85" spans="1:12" ht="92.25" customHeight="1">
      <c r="A85" s="35"/>
      <c r="B85" s="73" t="s">
        <v>123</v>
      </c>
      <c r="C85" s="74"/>
      <c r="D85" s="75"/>
      <c r="E85" s="23">
        <v>18524</v>
      </c>
      <c r="F85" s="42">
        <v>18524</v>
      </c>
      <c r="G85" s="2">
        <f t="shared" si="2"/>
        <v>100</v>
      </c>
      <c r="H85" s="2">
        <f t="shared" si="3"/>
        <v>0</v>
      </c>
      <c r="I85" s="26" t="s">
        <v>153</v>
      </c>
      <c r="J85" s="6"/>
      <c r="K85" s="6"/>
      <c r="L85" s="49"/>
    </row>
    <row r="86" spans="1:12" ht="48.75" customHeight="1">
      <c r="A86" s="35"/>
      <c r="B86" s="73" t="s">
        <v>124</v>
      </c>
      <c r="C86" s="74"/>
      <c r="D86" s="75"/>
      <c r="E86" s="23">
        <v>627</v>
      </c>
      <c r="F86" s="42">
        <v>627</v>
      </c>
      <c r="G86" s="2">
        <f t="shared" si="2"/>
        <v>100</v>
      </c>
      <c r="H86" s="2">
        <f t="shared" si="3"/>
        <v>0</v>
      </c>
      <c r="I86" s="26"/>
      <c r="J86" s="6"/>
      <c r="K86" s="6"/>
      <c r="L86" s="49"/>
    </row>
    <row r="87" spans="1:12" ht="68.25" customHeight="1">
      <c r="A87" s="35"/>
      <c r="B87" s="73" t="s">
        <v>138</v>
      </c>
      <c r="C87" s="70"/>
      <c r="D87" s="71"/>
      <c r="E87" s="23">
        <v>3000</v>
      </c>
      <c r="F87" s="42">
        <v>3000</v>
      </c>
      <c r="G87" s="2">
        <f t="shared" si="2"/>
        <v>100</v>
      </c>
      <c r="H87" s="2">
        <f t="shared" si="3"/>
        <v>0</v>
      </c>
      <c r="I87" s="26"/>
      <c r="J87" s="6"/>
      <c r="K87" s="6"/>
      <c r="L87" s="49"/>
    </row>
    <row r="88" spans="1:12" ht="70.5" customHeight="1">
      <c r="A88" s="35"/>
      <c r="B88" s="73" t="s">
        <v>139</v>
      </c>
      <c r="C88" s="70"/>
      <c r="D88" s="71"/>
      <c r="E88" s="23">
        <v>40000</v>
      </c>
      <c r="F88" s="42">
        <v>40000</v>
      </c>
      <c r="G88" s="2">
        <f t="shared" si="2"/>
        <v>100</v>
      </c>
      <c r="H88" s="2">
        <f t="shared" si="3"/>
        <v>0</v>
      </c>
      <c r="I88" s="26"/>
      <c r="J88" s="6"/>
      <c r="K88" s="6"/>
      <c r="L88" s="49"/>
    </row>
    <row r="89" spans="1:12" s="1" customFormat="1" ht="42" customHeight="1">
      <c r="A89" s="31" t="s">
        <v>127</v>
      </c>
      <c r="B89" s="79" t="s">
        <v>128</v>
      </c>
      <c r="C89" s="80"/>
      <c r="D89" s="81"/>
      <c r="E89" s="9">
        <v>80000</v>
      </c>
      <c r="F89" s="47">
        <v>80000</v>
      </c>
      <c r="G89" s="2">
        <f t="shared" si="2"/>
        <v>100</v>
      </c>
      <c r="H89" s="2">
        <f t="shared" si="3"/>
        <v>0</v>
      </c>
      <c r="I89" s="27"/>
      <c r="J89" s="10"/>
      <c r="K89" s="10"/>
      <c r="L89" s="50"/>
    </row>
    <row r="90" spans="1:12" ht="42" customHeight="1">
      <c r="A90" s="31" t="s">
        <v>65</v>
      </c>
      <c r="B90" s="110" t="s">
        <v>113</v>
      </c>
      <c r="C90" s="111"/>
      <c r="D90" s="112"/>
      <c r="E90" s="9">
        <f>SUM(E91:E92)</f>
        <v>73420.4</v>
      </c>
      <c r="F90" s="9">
        <f>F91+F92</f>
        <v>68377.1</v>
      </c>
      <c r="G90" s="2">
        <f t="shared" si="2"/>
        <v>93.13092818889575</v>
      </c>
      <c r="H90" s="2">
        <f t="shared" si="3"/>
        <v>-5043.299999999988</v>
      </c>
      <c r="I90" s="26"/>
      <c r="J90" s="6"/>
      <c r="K90" s="6"/>
      <c r="L90" s="49"/>
    </row>
    <row r="91" spans="1:12" ht="24.75" customHeight="1">
      <c r="A91" s="35" t="s">
        <v>114</v>
      </c>
      <c r="B91" s="73" t="s">
        <v>115</v>
      </c>
      <c r="C91" s="74"/>
      <c r="D91" s="75"/>
      <c r="E91" s="23">
        <v>52897.5</v>
      </c>
      <c r="F91" s="46">
        <v>51928.5</v>
      </c>
      <c r="G91" s="2">
        <f t="shared" si="2"/>
        <v>98.16815539486743</v>
      </c>
      <c r="H91" s="2">
        <f t="shared" si="3"/>
        <v>-969</v>
      </c>
      <c r="I91" s="26"/>
      <c r="J91" s="6"/>
      <c r="K91" s="6"/>
      <c r="L91" s="49"/>
    </row>
    <row r="92" spans="1:12" ht="18" customHeight="1">
      <c r="A92" s="35" t="s">
        <v>116</v>
      </c>
      <c r="B92" s="73" t="s">
        <v>117</v>
      </c>
      <c r="C92" s="74"/>
      <c r="D92" s="75"/>
      <c r="E92" s="23">
        <v>20522.9</v>
      </c>
      <c r="F92" s="46">
        <v>16448.6</v>
      </c>
      <c r="G92" s="2">
        <f t="shared" si="2"/>
        <v>80.1475425013034</v>
      </c>
      <c r="H92" s="2">
        <f t="shared" si="3"/>
        <v>-4074.300000000003</v>
      </c>
      <c r="I92" s="26"/>
      <c r="J92" s="6"/>
      <c r="K92" s="6"/>
      <c r="L92" s="49"/>
    </row>
    <row r="93" spans="1:12" ht="21" customHeight="1">
      <c r="A93" s="63"/>
      <c r="B93" s="92" t="s">
        <v>2</v>
      </c>
      <c r="C93" s="108"/>
      <c r="D93" s="109"/>
      <c r="E93" s="64">
        <f>E7+E65+E90</f>
        <v>1115819</v>
      </c>
      <c r="F93" s="64">
        <f>F7+F65+F90</f>
        <v>1126500.4000000004</v>
      </c>
      <c r="G93" s="65">
        <f t="shared" si="2"/>
        <v>100.95726995148857</v>
      </c>
      <c r="H93" s="65">
        <f t="shared" si="3"/>
        <v>10681.400000000373</v>
      </c>
      <c r="I93" s="26"/>
      <c r="J93" s="6"/>
      <c r="K93" s="6"/>
      <c r="L93" s="49"/>
    </row>
    <row r="94" spans="5:12" ht="12.75">
      <c r="E94" s="38"/>
      <c r="F94" s="39"/>
      <c r="G94" s="39"/>
      <c r="H94" s="39"/>
      <c r="I94" s="26"/>
      <c r="J94" s="6"/>
      <c r="K94" s="6"/>
      <c r="L94" s="6"/>
    </row>
    <row r="95" spans="5:12" ht="12.75">
      <c r="E95" s="38"/>
      <c r="F95" s="40"/>
      <c r="G95" s="40"/>
      <c r="H95" s="40"/>
      <c r="I95" s="27"/>
      <c r="J95" s="6"/>
      <c r="K95" s="6"/>
      <c r="L95" s="6"/>
    </row>
    <row r="96" spans="4:11" ht="12.75">
      <c r="D96" s="29"/>
      <c r="E96" s="41"/>
      <c r="F96" s="40"/>
      <c r="G96" s="40"/>
      <c r="H96" s="40"/>
      <c r="I96" s="26"/>
      <c r="J96" s="6"/>
      <c r="K96" s="6"/>
    </row>
    <row r="97" spans="5:11" ht="12.75">
      <c r="E97" s="41"/>
      <c r="F97" s="40"/>
      <c r="G97" s="40"/>
      <c r="H97" s="40"/>
      <c r="I97" s="26"/>
      <c r="J97" s="6"/>
      <c r="K97" s="6"/>
    </row>
    <row r="98" spans="5:11" ht="12.75">
      <c r="E98" s="41"/>
      <c r="F98" s="40"/>
      <c r="G98" s="40"/>
      <c r="H98" s="40"/>
      <c r="I98" s="26"/>
      <c r="J98" s="6"/>
      <c r="K98" s="6"/>
    </row>
    <row r="99" spans="5:11" ht="12.75">
      <c r="E99" s="41"/>
      <c r="F99" s="40"/>
      <c r="G99" s="40"/>
      <c r="H99" s="40"/>
      <c r="I99" s="26"/>
      <c r="J99" s="6"/>
      <c r="K99" s="6"/>
    </row>
    <row r="100" spans="5:11" ht="12.75">
      <c r="E100" s="41"/>
      <c r="F100" s="40"/>
      <c r="G100" s="40"/>
      <c r="H100" s="40"/>
      <c r="I100" s="26"/>
      <c r="J100" s="6"/>
      <c r="K100" s="6"/>
    </row>
    <row r="101" spans="5:11" ht="12.75">
      <c r="E101" s="41"/>
      <c r="F101" s="40"/>
      <c r="G101" s="40"/>
      <c r="H101" s="40"/>
      <c r="I101" s="26"/>
      <c r="J101" s="6"/>
      <c r="K101" s="6"/>
    </row>
    <row r="102" spans="5:11" ht="12.75">
      <c r="E102" s="41"/>
      <c r="F102" s="40"/>
      <c r="G102" s="40"/>
      <c r="H102" s="40"/>
      <c r="I102" s="26"/>
      <c r="J102" s="6"/>
      <c r="K102" s="6"/>
    </row>
    <row r="103" spans="5:11" ht="12.75">
      <c r="E103" s="41"/>
      <c r="F103" s="40"/>
      <c r="G103" s="40"/>
      <c r="H103" s="40"/>
      <c r="I103" s="26"/>
      <c r="J103" s="6"/>
      <c r="K103" s="6"/>
    </row>
    <row r="104" spans="5:11" ht="12.75">
      <c r="E104" s="41"/>
      <c r="F104" s="40"/>
      <c r="G104" s="40"/>
      <c r="H104" s="40"/>
      <c r="I104" s="26"/>
      <c r="J104" s="6"/>
      <c r="K104" s="6"/>
    </row>
    <row r="105" spans="5:11" ht="12.75">
      <c r="E105" s="41"/>
      <c r="F105" s="40"/>
      <c r="G105" s="40"/>
      <c r="H105" s="40"/>
      <c r="I105" s="26"/>
      <c r="J105" s="6"/>
      <c r="K105" s="6"/>
    </row>
    <row r="106" spans="5:11" ht="12.75">
      <c r="E106" s="41"/>
      <c r="F106" s="40"/>
      <c r="G106" s="40"/>
      <c r="H106" s="40"/>
      <c r="I106" s="26"/>
      <c r="J106" s="6"/>
      <c r="K106" s="6"/>
    </row>
    <row r="107" spans="6:11" ht="12.75">
      <c r="F107" s="26"/>
      <c r="G107" s="26"/>
      <c r="H107" s="26"/>
      <c r="I107" s="26"/>
      <c r="J107" s="6"/>
      <c r="K107" s="6"/>
    </row>
    <row r="108" spans="6:11" ht="12.75">
      <c r="F108" s="26"/>
      <c r="G108" s="26"/>
      <c r="H108" s="26"/>
      <c r="I108" s="26"/>
      <c r="J108" s="6"/>
      <c r="K108" s="6"/>
    </row>
    <row r="109" spans="6:11" ht="12.75">
      <c r="F109" s="26"/>
      <c r="G109" s="26"/>
      <c r="H109" s="26"/>
      <c r="I109" s="26"/>
      <c r="J109" s="6"/>
      <c r="K109" s="6"/>
    </row>
    <row r="110" spans="6:9" ht="12.75">
      <c r="F110" s="28"/>
      <c r="G110" s="28"/>
      <c r="H110" s="28"/>
      <c r="I110" s="28"/>
    </row>
    <row r="111" spans="6:9" ht="12.75">
      <c r="F111" s="28"/>
      <c r="G111" s="28"/>
      <c r="H111" s="28"/>
      <c r="I111" s="28"/>
    </row>
    <row r="112" spans="6:9" ht="12.75">
      <c r="F112" s="28"/>
      <c r="G112" s="28"/>
      <c r="H112" s="28"/>
      <c r="I112" s="28"/>
    </row>
    <row r="113" spans="6:9" ht="12.75">
      <c r="F113" s="28"/>
      <c r="G113" s="28"/>
      <c r="H113" s="28"/>
      <c r="I113" s="28"/>
    </row>
    <row r="114" spans="6:9" ht="12.75">
      <c r="F114" s="28"/>
      <c r="G114" s="28"/>
      <c r="H114" s="28"/>
      <c r="I114" s="28"/>
    </row>
    <row r="115" spans="6:9" ht="12.75">
      <c r="F115" s="28"/>
      <c r="G115" s="28"/>
      <c r="H115" s="28"/>
      <c r="I115" s="28"/>
    </row>
    <row r="116" spans="6:9" ht="12.75">
      <c r="F116" s="28"/>
      <c r="G116" s="28"/>
      <c r="H116" s="28"/>
      <c r="I116" s="28"/>
    </row>
    <row r="117" spans="6:9" ht="12.75">
      <c r="F117" s="28"/>
      <c r="G117" s="28"/>
      <c r="H117" s="28"/>
      <c r="I117" s="28"/>
    </row>
    <row r="118" spans="6:9" ht="12.75">
      <c r="F118" s="28"/>
      <c r="G118" s="28"/>
      <c r="H118" s="28"/>
      <c r="I118" s="28"/>
    </row>
    <row r="119" spans="6:9" ht="12.75">
      <c r="F119" s="28"/>
      <c r="G119" s="28"/>
      <c r="H119" s="28"/>
      <c r="I119" s="28"/>
    </row>
    <row r="120" spans="6:9" ht="12.75">
      <c r="F120" s="28"/>
      <c r="G120" s="28"/>
      <c r="H120" s="28"/>
      <c r="I120" s="28"/>
    </row>
    <row r="121" spans="6:9" ht="12.75">
      <c r="F121" s="28"/>
      <c r="G121" s="28"/>
      <c r="H121" s="28"/>
      <c r="I121" s="28"/>
    </row>
    <row r="122" spans="6:9" ht="12.75">
      <c r="F122" s="28"/>
      <c r="G122" s="28"/>
      <c r="H122" s="28"/>
      <c r="I122" s="28"/>
    </row>
    <row r="123" spans="6:9" ht="12.75">
      <c r="F123" s="28"/>
      <c r="G123" s="28"/>
      <c r="H123" s="28"/>
      <c r="I123" s="28"/>
    </row>
    <row r="124" spans="6:9" ht="12.75">
      <c r="F124" s="28"/>
      <c r="G124" s="28"/>
      <c r="H124" s="28"/>
      <c r="I124" s="28"/>
    </row>
    <row r="125" spans="6:9" ht="12.75">
      <c r="F125" s="28"/>
      <c r="G125" s="28"/>
      <c r="H125" s="28"/>
      <c r="I125" s="28"/>
    </row>
    <row r="126" spans="6:9" ht="12.75">
      <c r="F126" s="28"/>
      <c r="G126" s="28"/>
      <c r="H126" s="28"/>
      <c r="I126" s="28"/>
    </row>
    <row r="127" spans="6:9" ht="12.75">
      <c r="F127" s="28"/>
      <c r="G127" s="28"/>
      <c r="H127" s="28"/>
      <c r="I127" s="28"/>
    </row>
    <row r="128" spans="6:9" ht="12.75">
      <c r="F128" s="28"/>
      <c r="G128" s="28"/>
      <c r="H128" s="28"/>
      <c r="I128" s="28"/>
    </row>
    <row r="129" spans="6:9" ht="12.75">
      <c r="F129" s="28"/>
      <c r="G129" s="28"/>
      <c r="H129" s="28"/>
      <c r="I129" s="28"/>
    </row>
    <row r="130" spans="6:9" ht="12.75">
      <c r="F130" s="28"/>
      <c r="G130" s="28"/>
      <c r="H130" s="28"/>
      <c r="I130" s="28"/>
    </row>
    <row r="131" spans="6:9" ht="12.75">
      <c r="F131" s="28"/>
      <c r="G131" s="28"/>
      <c r="H131" s="28"/>
      <c r="I131" s="28"/>
    </row>
    <row r="132" spans="6:9" ht="12.75">
      <c r="F132" s="28"/>
      <c r="G132" s="28"/>
      <c r="H132" s="28"/>
      <c r="I132" s="28"/>
    </row>
    <row r="133" spans="6:9" ht="12.75">
      <c r="F133" s="28"/>
      <c r="G133" s="28"/>
      <c r="H133" s="28"/>
      <c r="I133" s="28"/>
    </row>
    <row r="134" spans="6:9" ht="12.75">
      <c r="F134" s="28"/>
      <c r="G134" s="28"/>
      <c r="H134" s="28"/>
      <c r="I134" s="28"/>
    </row>
    <row r="135" spans="6:9" ht="12.75">
      <c r="F135" s="28"/>
      <c r="G135" s="28"/>
      <c r="H135" s="28"/>
      <c r="I135" s="28"/>
    </row>
    <row r="136" spans="6:9" ht="12.75">
      <c r="F136" s="28"/>
      <c r="G136" s="28"/>
      <c r="H136" s="28"/>
      <c r="I136" s="28"/>
    </row>
    <row r="137" spans="6:9" ht="12.75">
      <c r="F137" s="28"/>
      <c r="G137" s="28"/>
      <c r="H137" s="28"/>
      <c r="I137" s="28"/>
    </row>
    <row r="138" spans="6:9" ht="12.75">
      <c r="F138" s="28"/>
      <c r="G138" s="28"/>
      <c r="H138" s="28"/>
      <c r="I138" s="28"/>
    </row>
    <row r="139" spans="6:9" ht="12.75">
      <c r="F139" s="28"/>
      <c r="G139" s="28"/>
      <c r="H139" s="28"/>
      <c r="I139" s="28"/>
    </row>
    <row r="140" spans="6:9" ht="12.75">
      <c r="F140" s="28"/>
      <c r="G140" s="28"/>
      <c r="H140" s="28"/>
      <c r="I140" s="28"/>
    </row>
    <row r="141" spans="6:9" ht="12.75">
      <c r="F141" s="28"/>
      <c r="G141" s="28"/>
      <c r="H141" s="28"/>
      <c r="I141" s="28"/>
    </row>
    <row r="142" spans="6:9" ht="12.75">
      <c r="F142" s="28"/>
      <c r="G142" s="28"/>
      <c r="H142" s="28"/>
      <c r="I142" s="28"/>
    </row>
    <row r="143" spans="6:9" ht="12.75">
      <c r="F143" s="28"/>
      <c r="G143" s="28"/>
      <c r="H143" s="28"/>
      <c r="I143" s="28"/>
    </row>
    <row r="144" spans="6:9" ht="12.75">
      <c r="F144" s="28"/>
      <c r="G144" s="28"/>
      <c r="H144" s="28"/>
      <c r="I144" s="28"/>
    </row>
    <row r="145" spans="6:9" ht="12.75">
      <c r="F145" s="28"/>
      <c r="G145" s="28"/>
      <c r="H145" s="28"/>
      <c r="I145" s="28"/>
    </row>
    <row r="146" spans="6:9" ht="12.75">
      <c r="F146" s="28"/>
      <c r="G146" s="28"/>
      <c r="H146" s="28"/>
      <c r="I146" s="28"/>
    </row>
    <row r="147" spans="6:9" ht="12.75">
      <c r="F147" s="28"/>
      <c r="G147" s="28"/>
      <c r="H147" s="28"/>
      <c r="I147" s="28"/>
    </row>
    <row r="148" spans="6:9" ht="12.75">
      <c r="F148" s="28"/>
      <c r="G148" s="28"/>
      <c r="H148" s="28"/>
      <c r="I148" s="28"/>
    </row>
    <row r="149" spans="6:9" ht="12.75">
      <c r="F149" s="28"/>
      <c r="G149" s="28"/>
      <c r="H149" s="28"/>
      <c r="I149" s="28"/>
    </row>
    <row r="150" spans="6:9" ht="12.75">
      <c r="F150" s="28"/>
      <c r="G150" s="28"/>
      <c r="H150" s="28"/>
      <c r="I150" s="28"/>
    </row>
    <row r="151" spans="6:9" ht="12.75">
      <c r="F151" s="28"/>
      <c r="G151" s="28"/>
      <c r="H151" s="28"/>
      <c r="I151" s="28"/>
    </row>
    <row r="152" spans="6:9" ht="12.75">
      <c r="F152" s="28"/>
      <c r="G152" s="28"/>
      <c r="H152" s="28"/>
      <c r="I152" s="28"/>
    </row>
    <row r="153" spans="6:9" ht="12.75">
      <c r="F153" s="28"/>
      <c r="G153" s="28"/>
      <c r="H153" s="28"/>
      <c r="I153" s="28"/>
    </row>
    <row r="154" spans="6:9" ht="12.75">
      <c r="F154" s="28"/>
      <c r="G154" s="28"/>
      <c r="H154" s="28"/>
      <c r="I154" s="28"/>
    </row>
    <row r="155" spans="6:9" ht="12.75">
      <c r="F155" s="28"/>
      <c r="G155" s="28"/>
      <c r="H155" s="28"/>
      <c r="I155" s="28"/>
    </row>
    <row r="156" spans="6:9" ht="12.75">
      <c r="F156" s="28"/>
      <c r="G156" s="28"/>
      <c r="H156" s="28"/>
      <c r="I156" s="28"/>
    </row>
    <row r="157" spans="6:9" ht="12.75">
      <c r="F157" s="28"/>
      <c r="G157" s="28"/>
      <c r="H157" s="28"/>
      <c r="I157" s="28"/>
    </row>
    <row r="158" spans="6:9" ht="12.75">
      <c r="F158" s="28"/>
      <c r="G158" s="28"/>
      <c r="H158" s="28"/>
      <c r="I158" s="28"/>
    </row>
    <row r="159" spans="6:9" ht="12.75">
      <c r="F159" s="28"/>
      <c r="G159" s="28"/>
      <c r="H159" s="28"/>
      <c r="I159" s="28"/>
    </row>
    <row r="160" spans="6:9" ht="12.75">
      <c r="F160" s="28"/>
      <c r="G160" s="28"/>
      <c r="H160" s="28"/>
      <c r="I160" s="28"/>
    </row>
    <row r="161" spans="6:9" ht="12.75">
      <c r="F161" s="28"/>
      <c r="G161" s="28"/>
      <c r="H161" s="28"/>
      <c r="I161" s="28"/>
    </row>
    <row r="162" spans="6:9" ht="12.75">
      <c r="F162" s="28"/>
      <c r="G162" s="28"/>
      <c r="H162" s="28"/>
      <c r="I162" s="28"/>
    </row>
    <row r="163" spans="6:9" ht="12.75">
      <c r="F163" s="28"/>
      <c r="G163" s="28"/>
      <c r="H163" s="28"/>
      <c r="I163" s="28"/>
    </row>
    <row r="164" spans="6:9" ht="12.75">
      <c r="F164" s="28"/>
      <c r="G164" s="28"/>
      <c r="H164" s="28"/>
      <c r="I164" s="28"/>
    </row>
    <row r="165" spans="6:9" ht="12.75">
      <c r="F165" s="28"/>
      <c r="G165" s="28"/>
      <c r="H165" s="28"/>
      <c r="I165" s="28"/>
    </row>
    <row r="166" spans="6:9" ht="12.75">
      <c r="F166" s="28"/>
      <c r="G166" s="28"/>
      <c r="H166" s="28"/>
      <c r="I166" s="28"/>
    </row>
    <row r="167" spans="6:9" ht="12.75">
      <c r="F167" s="28"/>
      <c r="G167" s="28"/>
      <c r="H167" s="28"/>
      <c r="I167" s="28"/>
    </row>
    <row r="168" spans="6:9" ht="12.75">
      <c r="F168" s="28"/>
      <c r="G168" s="28"/>
      <c r="H168" s="28"/>
      <c r="I168" s="28"/>
    </row>
    <row r="169" spans="6:9" ht="12.75">
      <c r="F169" s="28"/>
      <c r="G169" s="28"/>
      <c r="H169" s="28"/>
      <c r="I169" s="28"/>
    </row>
    <row r="170" spans="6:9" ht="12.75">
      <c r="F170" s="28"/>
      <c r="G170" s="28"/>
      <c r="H170" s="28"/>
      <c r="I170" s="28"/>
    </row>
    <row r="171" spans="6:9" ht="12.75">
      <c r="F171" s="28"/>
      <c r="G171" s="28"/>
      <c r="H171" s="28"/>
      <c r="I171" s="28"/>
    </row>
    <row r="172" spans="6:9" ht="12.75">
      <c r="F172" s="28"/>
      <c r="G172" s="28"/>
      <c r="H172" s="28"/>
      <c r="I172" s="28"/>
    </row>
    <row r="173" spans="6:9" ht="12.75">
      <c r="F173" s="28"/>
      <c r="G173" s="28"/>
      <c r="H173" s="28"/>
      <c r="I173" s="28"/>
    </row>
    <row r="174" spans="6:9" ht="12.75">
      <c r="F174" s="28"/>
      <c r="G174" s="28"/>
      <c r="H174" s="28"/>
      <c r="I174" s="28"/>
    </row>
    <row r="175" spans="6:9" ht="12.75">
      <c r="F175" s="28"/>
      <c r="G175" s="28"/>
      <c r="H175" s="28"/>
      <c r="I175" s="28"/>
    </row>
    <row r="176" spans="6:9" ht="12.75">
      <c r="F176" s="28"/>
      <c r="G176" s="28"/>
      <c r="H176" s="28"/>
      <c r="I176" s="28"/>
    </row>
    <row r="177" spans="6:9" ht="12.75">
      <c r="F177" s="28"/>
      <c r="G177" s="28"/>
      <c r="H177" s="28"/>
      <c r="I177" s="28"/>
    </row>
    <row r="178" spans="6:9" ht="12.75">
      <c r="F178" s="28"/>
      <c r="G178" s="28"/>
      <c r="H178" s="28"/>
      <c r="I178" s="28"/>
    </row>
    <row r="179" spans="6:9" ht="12.75">
      <c r="F179" s="28"/>
      <c r="G179" s="28"/>
      <c r="H179" s="28"/>
      <c r="I179" s="28"/>
    </row>
    <row r="180" spans="6:9" ht="12.75">
      <c r="F180" s="28"/>
      <c r="G180" s="28"/>
      <c r="H180" s="28"/>
      <c r="I180" s="28"/>
    </row>
    <row r="181" spans="6:9" ht="12.75">
      <c r="F181" s="28"/>
      <c r="G181" s="28"/>
      <c r="H181" s="28"/>
      <c r="I181" s="28"/>
    </row>
    <row r="182" spans="6:9" ht="12.75">
      <c r="F182" s="28"/>
      <c r="G182" s="28"/>
      <c r="H182" s="28"/>
      <c r="I182" s="28"/>
    </row>
    <row r="183" spans="6:9" ht="12.75">
      <c r="F183" s="28"/>
      <c r="G183" s="28"/>
      <c r="H183" s="28"/>
      <c r="I183" s="28"/>
    </row>
    <row r="184" spans="6:9" ht="12.75">
      <c r="F184" s="28"/>
      <c r="G184" s="28"/>
      <c r="H184" s="28"/>
      <c r="I184" s="28"/>
    </row>
    <row r="185" spans="6:9" ht="12.75">
      <c r="F185" s="28"/>
      <c r="G185" s="28"/>
      <c r="H185" s="28"/>
      <c r="I185" s="28"/>
    </row>
    <row r="186" spans="6:9" ht="12.75">
      <c r="F186" s="28"/>
      <c r="G186" s="28"/>
      <c r="H186" s="28"/>
      <c r="I186" s="28"/>
    </row>
    <row r="187" spans="6:9" ht="12.75">
      <c r="F187" s="28"/>
      <c r="G187" s="28"/>
      <c r="H187" s="28"/>
      <c r="I187" s="28"/>
    </row>
    <row r="188" spans="6:9" ht="12.75">
      <c r="F188" s="28"/>
      <c r="G188" s="28"/>
      <c r="H188" s="28"/>
      <c r="I188" s="28"/>
    </row>
    <row r="189" spans="6:9" ht="12.75">
      <c r="F189" s="28"/>
      <c r="G189" s="28"/>
      <c r="H189" s="28"/>
      <c r="I189" s="28"/>
    </row>
    <row r="190" spans="6:9" ht="12.75">
      <c r="F190" s="28"/>
      <c r="G190" s="28"/>
      <c r="H190" s="28"/>
      <c r="I190" s="28"/>
    </row>
    <row r="191" spans="6:9" ht="12.75">
      <c r="F191" s="28"/>
      <c r="G191" s="28"/>
      <c r="H191" s="28"/>
      <c r="I191" s="28"/>
    </row>
    <row r="192" spans="6:9" ht="12.75">
      <c r="F192" s="28"/>
      <c r="G192" s="28"/>
      <c r="H192" s="28"/>
      <c r="I192" s="28"/>
    </row>
    <row r="193" spans="6:9" ht="12.75">
      <c r="F193" s="28"/>
      <c r="G193" s="28"/>
      <c r="H193" s="28"/>
      <c r="I193" s="28"/>
    </row>
    <row r="194" spans="6:9" ht="12.75">
      <c r="F194" s="28"/>
      <c r="G194" s="28"/>
      <c r="H194" s="28"/>
      <c r="I194" s="28"/>
    </row>
    <row r="195" spans="6:9" ht="12.75">
      <c r="F195" s="28"/>
      <c r="G195" s="28"/>
      <c r="H195" s="28"/>
      <c r="I195" s="28"/>
    </row>
    <row r="196" spans="6:9" ht="12.75">
      <c r="F196" s="28"/>
      <c r="G196" s="28"/>
      <c r="H196" s="28"/>
      <c r="I196" s="28"/>
    </row>
    <row r="197" spans="6:9" ht="12.75">
      <c r="F197" s="28"/>
      <c r="G197" s="28"/>
      <c r="H197" s="28"/>
      <c r="I197" s="28"/>
    </row>
    <row r="198" spans="6:9" ht="12.75">
      <c r="F198" s="28"/>
      <c r="G198" s="28"/>
      <c r="H198" s="28"/>
      <c r="I198" s="28"/>
    </row>
    <row r="199" spans="6:9" ht="12.75">
      <c r="F199" s="28"/>
      <c r="G199" s="28"/>
      <c r="H199" s="28"/>
      <c r="I199" s="28"/>
    </row>
    <row r="200" spans="6:9" ht="12.75">
      <c r="F200" s="28"/>
      <c r="G200" s="28"/>
      <c r="H200" s="28"/>
      <c r="I200" s="28"/>
    </row>
    <row r="201" spans="6:9" ht="12.75">
      <c r="F201" s="28"/>
      <c r="G201" s="28"/>
      <c r="H201" s="28"/>
      <c r="I201" s="28"/>
    </row>
    <row r="202" spans="6:9" ht="12.75">
      <c r="F202" s="28"/>
      <c r="G202" s="28"/>
      <c r="H202" s="28"/>
      <c r="I202" s="28"/>
    </row>
    <row r="203" spans="6:9" ht="12.75">
      <c r="F203" s="28"/>
      <c r="G203" s="28"/>
      <c r="H203" s="28"/>
      <c r="I203" s="28"/>
    </row>
    <row r="204" spans="6:9" ht="12.75">
      <c r="F204" s="28"/>
      <c r="G204" s="28"/>
      <c r="H204" s="28"/>
      <c r="I204" s="28"/>
    </row>
    <row r="205" spans="6:9" ht="12.75">
      <c r="F205" s="28"/>
      <c r="G205" s="28"/>
      <c r="H205" s="28"/>
      <c r="I205" s="28"/>
    </row>
    <row r="206" spans="6:9" ht="12.75">
      <c r="F206" s="28"/>
      <c r="G206" s="28"/>
      <c r="H206" s="28"/>
      <c r="I206" s="28"/>
    </row>
    <row r="207" spans="6:9" ht="12.75">
      <c r="F207" s="28"/>
      <c r="G207" s="28"/>
      <c r="H207" s="28"/>
      <c r="I207" s="28"/>
    </row>
    <row r="208" spans="6:9" ht="12.75">
      <c r="F208" s="28"/>
      <c r="G208" s="28"/>
      <c r="H208" s="28"/>
      <c r="I208" s="28"/>
    </row>
    <row r="209" spans="6:9" ht="12.75">
      <c r="F209" s="28"/>
      <c r="G209" s="28"/>
      <c r="H209" s="28"/>
      <c r="I209" s="28"/>
    </row>
    <row r="210" spans="6:9" ht="12.75">
      <c r="F210" s="28"/>
      <c r="G210" s="28"/>
      <c r="H210" s="28"/>
      <c r="I210" s="28"/>
    </row>
    <row r="211" spans="6:9" ht="12.75">
      <c r="F211" s="28"/>
      <c r="G211" s="28"/>
      <c r="H211" s="28"/>
      <c r="I211" s="28"/>
    </row>
    <row r="212" spans="6:9" ht="12.75">
      <c r="F212" s="28"/>
      <c r="G212" s="28"/>
      <c r="H212" s="28"/>
      <c r="I212" s="28"/>
    </row>
    <row r="213" spans="6:9" ht="12.75">
      <c r="F213" s="28"/>
      <c r="G213" s="28"/>
      <c r="H213" s="28"/>
      <c r="I213" s="28"/>
    </row>
    <row r="214" spans="6:9" ht="12.75">
      <c r="F214" s="28"/>
      <c r="G214" s="28"/>
      <c r="H214" s="28"/>
      <c r="I214" s="28"/>
    </row>
    <row r="215" spans="6:9" ht="12.75">
      <c r="F215" s="28"/>
      <c r="G215" s="28"/>
      <c r="H215" s="28"/>
      <c r="I215" s="28"/>
    </row>
    <row r="216" spans="6:9" ht="12.75">
      <c r="F216" s="28"/>
      <c r="G216" s="28"/>
      <c r="H216" s="28"/>
      <c r="I216" s="28"/>
    </row>
    <row r="217" spans="6:9" ht="12.75">
      <c r="F217" s="28"/>
      <c r="G217" s="28"/>
      <c r="H217" s="28"/>
      <c r="I217" s="28"/>
    </row>
    <row r="218" spans="6:9" ht="12.75">
      <c r="F218" s="28"/>
      <c r="G218" s="28"/>
      <c r="H218" s="28"/>
      <c r="I218" s="28"/>
    </row>
    <row r="219" spans="6:9" ht="12.75">
      <c r="F219" s="28"/>
      <c r="G219" s="28"/>
      <c r="H219" s="28"/>
      <c r="I219" s="28"/>
    </row>
    <row r="220" spans="6:9" ht="12.75">
      <c r="F220" s="28"/>
      <c r="G220" s="28"/>
      <c r="H220" s="28"/>
      <c r="I220" s="28"/>
    </row>
    <row r="221" spans="6:9" ht="12.75">
      <c r="F221" s="28"/>
      <c r="G221" s="28"/>
      <c r="H221" s="28"/>
      <c r="I221" s="28"/>
    </row>
    <row r="222" spans="6:9" ht="12.75">
      <c r="F222" s="28"/>
      <c r="G222" s="28"/>
      <c r="H222" s="28"/>
      <c r="I222" s="28"/>
    </row>
    <row r="223" spans="6:9" ht="12.75">
      <c r="F223" s="28"/>
      <c r="G223" s="28"/>
      <c r="H223" s="28"/>
      <c r="I223" s="28"/>
    </row>
    <row r="224" spans="6:9" ht="12.75">
      <c r="F224" s="28"/>
      <c r="G224" s="28"/>
      <c r="H224" s="28"/>
      <c r="I224" s="28"/>
    </row>
    <row r="225" spans="6:9" ht="12.75">
      <c r="F225" s="28"/>
      <c r="G225" s="28"/>
      <c r="H225" s="28"/>
      <c r="I225" s="28"/>
    </row>
    <row r="226" spans="6:9" ht="12.75">
      <c r="F226" s="28"/>
      <c r="G226" s="28"/>
      <c r="H226" s="28"/>
      <c r="I226" s="28"/>
    </row>
    <row r="227" spans="6:9" ht="12.75">
      <c r="F227" s="28"/>
      <c r="G227" s="28"/>
      <c r="H227" s="28"/>
      <c r="I227" s="28"/>
    </row>
    <row r="228" spans="6:9" ht="12.75">
      <c r="F228" s="28"/>
      <c r="G228" s="28"/>
      <c r="H228" s="28"/>
      <c r="I228" s="28"/>
    </row>
    <row r="229" spans="6:9" ht="12.75">
      <c r="F229" s="28"/>
      <c r="G229" s="28"/>
      <c r="H229" s="28"/>
      <c r="I229" s="28"/>
    </row>
    <row r="230" spans="6:9" ht="12.75">
      <c r="F230" s="28"/>
      <c r="G230" s="28"/>
      <c r="H230" s="28"/>
      <c r="I230" s="28"/>
    </row>
    <row r="231" spans="6:9" ht="12.75">
      <c r="F231" s="28"/>
      <c r="G231" s="28"/>
      <c r="H231" s="28"/>
      <c r="I231" s="28"/>
    </row>
    <row r="232" spans="6:9" ht="12.75">
      <c r="F232" s="28"/>
      <c r="G232" s="28"/>
      <c r="H232" s="28"/>
      <c r="I232" s="28"/>
    </row>
    <row r="233" spans="6:9" ht="12.75">
      <c r="F233" s="28"/>
      <c r="G233" s="28"/>
      <c r="H233" s="28"/>
      <c r="I233" s="28"/>
    </row>
    <row r="234" spans="6:9" ht="12.75">
      <c r="F234" s="28"/>
      <c r="G234" s="28"/>
      <c r="H234" s="28"/>
      <c r="I234" s="28"/>
    </row>
    <row r="235" spans="6:9" ht="12.75">
      <c r="F235" s="28"/>
      <c r="G235" s="28"/>
      <c r="H235" s="28"/>
      <c r="I235" s="28"/>
    </row>
    <row r="236" spans="6:9" ht="12.75">
      <c r="F236" s="28"/>
      <c r="G236" s="28"/>
      <c r="H236" s="28"/>
      <c r="I236" s="28"/>
    </row>
    <row r="237" spans="6:9" ht="12.75">
      <c r="F237" s="28"/>
      <c r="G237" s="28"/>
      <c r="H237" s="28"/>
      <c r="I237" s="28"/>
    </row>
    <row r="238" spans="6:9" ht="12.75">
      <c r="F238" s="28"/>
      <c r="G238" s="28"/>
      <c r="H238" s="28"/>
      <c r="I238" s="28"/>
    </row>
    <row r="239" spans="6:9" ht="12.75">
      <c r="F239" s="28"/>
      <c r="G239" s="28"/>
      <c r="H239" s="28"/>
      <c r="I239" s="28"/>
    </row>
    <row r="240" spans="6:9" ht="12.75">
      <c r="F240" s="28"/>
      <c r="G240" s="28"/>
      <c r="H240" s="28"/>
      <c r="I240" s="28"/>
    </row>
    <row r="241" spans="6:9" ht="12.75">
      <c r="F241" s="28"/>
      <c r="G241" s="28"/>
      <c r="H241" s="28"/>
      <c r="I241" s="28"/>
    </row>
    <row r="242" spans="6:9" ht="12.75">
      <c r="F242" s="28"/>
      <c r="G242" s="28"/>
      <c r="H242" s="28"/>
      <c r="I242" s="28"/>
    </row>
    <row r="243" spans="6:9" ht="12.75">
      <c r="F243" s="28"/>
      <c r="G243" s="28"/>
      <c r="H243" s="28"/>
      <c r="I243" s="28"/>
    </row>
    <row r="244" spans="6:9" ht="12.75">
      <c r="F244" s="28"/>
      <c r="G244" s="28"/>
      <c r="H244" s="28"/>
      <c r="I244" s="28"/>
    </row>
    <row r="245" spans="6:9" ht="12.75">
      <c r="F245" s="28"/>
      <c r="G245" s="28"/>
      <c r="H245" s="28"/>
      <c r="I245" s="28"/>
    </row>
    <row r="246" spans="6:9" ht="12.75">
      <c r="F246" s="28"/>
      <c r="G246" s="28"/>
      <c r="H246" s="28"/>
      <c r="I246" s="28"/>
    </row>
    <row r="247" spans="6:9" ht="12.75">
      <c r="F247" s="28"/>
      <c r="G247" s="28"/>
      <c r="H247" s="28"/>
      <c r="I247" s="28"/>
    </row>
    <row r="248" spans="6:9" ht="12.75">
      <c r="F248" s="28"/>
      <c r="G248" s="28"/>
      <c r="H248" s="28"/>
      <c r="I248" s="28"/>
    </row>
    <row r="249" spans="6:9" ht="12.75">
      <c r="F249" s="28"/>
      <c r="G249" s="28"/>
      <c r="H249" s="28"/>
      <c r="I249" s="28"/>
    </row>
    <row r="250" spans="6:9" ht="12.75">
      <c r="F250" s="28"/>
      <c r="G250" s="28"/>
      <c r="H250" s="28"/>
      <c r="I250" s="28"/>
    </row>
    <row r="251" spans="6:9" ht="12.75">
      <c r="F251" s="28"/>
      <c r="G251" s="28"/>
      <c r="H251" s="28"/>
      <c r="I251" s="28"/>
    </row>
    <row r="252" spans="6:9" ht="12.75">
      <c r="F252" s="28"/>
      <c r="G252" s="28"/>
      <c r="H252" s="28"/>
      <c r="I252" s="28"/>
    </row>
    <row r="253" spans="6:9" ht="12.75">
      <c r="F253" s="28"/>
      <c r="G253" s="28"/>
      <c r="H253" s="28"/>
      <c r="I253" s="28"/>
    </row>
    <row r="254" spans="6:9" ht="12.75">
      <c r="F254" s="28"/>
      <c r="G254" s="28"/>
      <c r="H254" s="28"/>
      <c r="I254" s="28"/>
    </row>
    <row r="255" spans="6:9" ht="12.75">
      <c r="F255" s="28"/>
      <c r="G255" s="28"/>
      <c r="H255" s="28"/>
      <c r="I255" s="28"/>
    </row>
    <row r="256" spans="6:9" ht="12.75">
      <c r="F256" s="28"/>
      <c r="G256" s="28"/>
      <c r="H256" s="28"/>
      <c r="I256" s="28"/>
    </row>
    <row r="257" spans="6:9" ht="12.75">
      <c r="F257" s="28"/>
      <c r="G257" s="28"/>
      <c r="H257" s="28"/>
      <c r="I257" s="28"/>
    </row>
    <row r="258" spans="6:9" ht="12.75">
      <c r="F258" s="28"/>
      <c r="G258" s="28"/>
      <c r="H258" s="28"/>
      <c r="I258" s="28"/>
    </row>
    <row r="259" spans="6:9" ht="12.75">
      <c r="F259" s="28"/>
      <c r="G259" s="28"/>
      <c r="H259" s="28"/>
      <c r="I259" s="28"/>
    </row>
    <row r="260" spans="6:9" ht="12.75">
      <c r="F260" s="28"/>
      <c r="G260" s="28"/>
      <c r="H260" s="28"/>
      <c r="I260" s="28"/>
    </row>
    <row r="261" spans="6:9" ht="12.75">
      <c r="F261" s="28"/>
      <c r="G261" s="28"/>
      <c r="H261" s="28"/>
      <c r="I261" s="28"/>
    </row>
    <row r="262" spans="6:9" ht="12.75">
      <c r="F262" s="28"/>
      <c r="G262" s="28"/>
      <c r="H262" s="28"/>
      <c r="I262" s="28"/>
    </row>
    <row r="263" spans="6:9" ht="12.75">
      <c r="F263" s="28"/>
      <c r="G263" s="28"/>
      <c r="H263" s="28"/>
      <c r="I263" s="28"/>
    </row>
    <row r="264" spans="6:9" ht="12.75">
      <c r="F264" s="28"/>
      <c r="G264" s="28"/>
      <c r="H264" s="28"/>
      <c r="I264" s="28"/>
    </row>
    <row r="265" spans="6:9" ht="12.75">
      <c r="F265" s="28"/>
      <c r="G265" s="28"/>
      <c r="H265" s="28"/>
      <c r="I265" s="28"/>
    </row>
    <row r="266" spans="6:9" ht="12.75">
      <c r="F266" s="28"/>
      <c r="G266" s="28"/>
      <c r="H266" s="28"/>
      <c r="I266" s="28"/>
    </row>
    <row r="267" spans="6:9" ht="12.75">
      <c r="F267" s="28"/>
      <c r="G267" s="28"/>
      <c r="H267" s="28"/>
      <c r="I267" s="28"/>
    </row>
    <row r="268" spans="6:9" ht="12.75">
      <c r="F268" s="28"/>
      <c r="G268" s="28"/>
      <c r="H268" s="28"/>
      <c r="I268" s="28"/>
    </row>
    <row r="269" spans="6:9" ht="12.75">
      <c r="F269" s="28"/>
      <c r="G269" s="28"/>
      <c r="H269" s="28"/>
      <c r="I269" s="28"/>
    </row>
    <row r="270" spans="6:9" ht="12.75">
      <c r="F270" s="28"/>
      <c r="G270" s="28"/>
      <c r="H270" s="28"/>
      <c r="I270" s="28"/>
    </row>
    <row r="271" spans="6:9" ht="12.75">
      <c r="F271" s="28"/>
      <c r="G271" s="28"/>
      <c r="H271" s="28"/>
      <c r="I271" s="28"/>
    </row>
    <row r="272" spans="6:9" ht="12.75">
      <c r="F272" s="28"/>
      <c r="G272" s="28"/>
      <c r="H272" s="28"/>
      <c r="I272" s="28"/>
    </row>
    <row r="273" spans="6:9" ht="12.75">
      <c r="F273" s="28"/>
      <c r="G273" s="28"/>
      <c r="H273" s="28"/>
      <c r="I273" s="28"/>
    </row>
    <row r="274" spans="6:9" ht="12.75">
      <c r="F274" s="28"/>
      <c r="G274" s="28"/>
      <c r="H274" s="28"/>
      <c r="I274" s="28"/>
    </row>
    <row r="275" spans="6:9" ht="12.75">
      <c r="F275" s="28"/>
      <c r="G275" s="28"/>
      <c r="H275" s="28"/>
      <c r="I275" s="28"/>
    </row>
    <row r="276" spans="6:9" ht="12.75">
      <c r="F276" s="28"/>
      <c r="G276" s="28"/>
      <c r="H276" s="28"/>
      <c r="I276" s="28"/>
    </row>
    <row r="277" spans="6:9" ht="12.75">
      <c r="F277" s="28"/>
      <c r="G277" s="28"/>
      <c r="H277" s="28"/>
      <c r="I277" s="28"/>
    </row>
    <row r="278" spans="6:9" ht="12.75">
      <c r="F278" s="28"/>
      <c r="G278" s="28"/>
      <c r="H278" s="28"/>
      <c r="I278" s="28"/>
    </row>
    <row r="279" spans="6:9" ht="12.75">
      <c r="F279" s="28"/>
      <c r="G279" s="28"/>
      <c r="H279" s="28"/>
      <c r="I279" s="28"/>
    </row>
    <row r="280" spans="6:9" ht="12.75">
      <c r="F280" s="28"/>
      <c r="G280" s="28"/>
      <c r="H280" s="28"/>
      <c r="I280" s="28"/>
    </row>
    <row r="281" spans="6:9" ht="12.75">
      <c r="F281" s="28"/>
      <c r="G281" s="28"/>
      <c r="H281" s="28"/>
      <c r="I281" s="28"/>
    </row>
    <row r="282" spans="6:9" ht="12.75">
      <c r="F282" s="28"/>
      <c r="G282" s="28"/>
      <c r="H282" s="28"/>
      <c r="I282" s="28"/>
    </row>
    <row r="283" spans="6:9" ht="12.75">
      <c r="F283" s="28"/>
      <c r="G283" s="28"/>
      <c r="H283" s="28"/>
      <c r="I283" s="28"/>
    </row>
    <row r="284" spans="6:9" ht="12.75">
      <c r="F284" s="28"/>
      <c r="G284" s="28"/>
      <c r="H284" s="28"/>
      <c r="I284" s="28"/>
    </row>
    <row r="285" spans="6:9" ht="12.75">
      <c r="F285" s="28"/>
      <c r="G285" s="28"/>
      <c r="H285" s="28"/>
      <c r="I285" s="28"/>
    </row>
    <row r="286" spans="6:9" ht="12.75">
      <c r="F286" s="28"/>
      <c r="G286" s="28"/>
      <c r="H286" s="28"/>
      <c r="I286" s="28"/>
    </row>
    <row r="287" spans="6:9" ht="12.75">
      <c r="F287" s="28"/>
      <c r="G287" s="28"/>
      <c r="H287" s="28"/>
      <c r="I287" s="28"/>
    </row>
    <row r="288" spans="6:9" ht="12.75">
      <c r="F288" s="28"/>
      <c r="G288" s="28"/>
      <c r="H288" s="28"/>
      <c r="I288" s="28"/>
    </row>
    <row r="289" spans="6:9" ht="12.75">
      <c r="F289" s="28"/>
      <c r="G289" s="28"/>
      <c r="H289" s="28"/>
      <c r="I289" s="28"/>
    </row>
    <row r="290" spans="6:9" ht="12.75">
      <c r="F290" s="28"/>
      <c r="G290" s="28"/>
      <c r="H290" s="28"/>
      <c r="I290" s="28"/>
    </row>
    <row r="291" spans="6:9" ht="12.75">
      <c r="F291" s="28"/>
      <c r="G291" s="28"/>
      <c r="H291" s="28"/>
      <c r="I291" s="28"/>
    </row>
    <row r="292" spans="6:9" ht="12.75">
      <c r="F292" s="28"/>
      <c r="G292" s="28"/>
      <c r="H292" s="28"/>
      <c r="I292" s="28"/>
    </row>
    <row r="293" spans="6:9" ht="12.75">
      <c r="F293" s="28"/>
      <c r="G293" s="28"/>
      <c r="H293" s="28"/>
      <c r="I293" s="28"/>
    </row>
    <row r="294" spans="6:9" ht="12.75">
      <c r="F294" s="28"/>
      <c r="G294" s="28"/>
      <c r="H294" s="28"/>
      <c r="I294" s="28"/>
    </row>
    <row r="295" spans="6:9" ht="12.75">
      <c r="F295" s="28"/>
      <c r="G295" s="28"/>
      <c r="H295" s="28"/>
      <c r="I295" s="28"/>
    </row>
    <row r="296" spans="6:9" ht="12.75">
      <c r="F296" s="28"/>
      <c r="G296" s="28"/>
      <c r="H296" s="28"/>
      <c r="I296" s="28"/>
    </row>
    <row r="297" spans="6:9" ht="12.75">
      <c r="F297" s="28"/>
      <c r="G297" s="28"/>
      <c r="H297" s="28"/>
      <c r="I297" s="28"/>
    </row>
    <row r="298" spans="6:9" ht="12.75">
      <c r="F298" s="28"/>
      <c r="G298" s="28"/>
      <c r="H298" s="28"/>
      <c r="I298" s="28"/>
    </row>
    <row r="299" spans="6:9" ht="12.75">
      <c r="F299" s="28"/>
      <c r="G299" s="28"/>
      <c r="H299" s="28"/>
      <c r="I299" s="28"/>
    </row>
    <row r="300" spans="6:9" ht="12.75">
      <c r="F300" s="28"/>
      <c r="G300" s="28"/>
      <c r="H300" s="28"/>
      <c r="I300" s="28"/>
    </row>
    <row r="301" spans="6:9" ht="12.75">
      <c r="F301" s="28"/>
      <c r="G301" s="28"/>
      <c r="H301" s="28"/>
      <c r="I301" s="28"/>
    </row>
    <row r="302" spans="6:9" ht="12.75">
      <c r="F302" s="28"/>
      <c r="G302" s="28"/>
      <c r="H302" s="28"/>
      <c r="I302" s="28"/>
    </row>
    <row r="303" spans="6:9" ht="12.75">
      <c r="F303" s="28"/>
      <c r="G303" s="28"/>
      <c r="H303" s="28"/>
      <c r="I303" s="28"/>
    </row>
    <row r="304" spans="6:9" ht="12.75">
      <c r="F304" s="28"/>
      <c r="G304" s="28"/>
      <c r="H304" s="28"/>
      <c r="I304" s="28"/>
    </row>
    <row r="305" spans="6:9" ht="12.75">
      <c r="F305" s="28"/>
      <c r="G305" s="28"/>
      <c r="H305" s="28"/>
      <c r="I305" s="28"/>
    </row>
    <row r="306" spans="6:9" ht="12.75">
      <c r="F306" s="28"/>
      <c r="G306" s="28"/>
      <c r="H306" s="28"/>
      <c r="I306" s="28"/>
    </row>
    <row r="307" spans="6:9" ht="12.75">
      <c r="F307" s="28"/>
      <c r="G307" s="28"/>
      <c r="H307" s="28"/>
      <c r="I307" s="28"/>
    </row>
    <row r="308" spans="6:9" ht="12.75">
      <c r="F308" s="28"/>
      <c r="G308" s="28"/>
      <c r="H308" s="28"/>
      <c r="I308" s="28"/>
    </row>
    <row r="309" spans="6:9" ht="12.75">
      <c r="F309" s="28"/>
      <c r="G309" s="28"/>
      <c r="H309" s="28"/>
      <c r="I309" s="28"/>
    </row>
    <row r="310" spans="6:9" ht="12.75">
      <c r="F310" s="28"/>
      <c r="G310" s="28"/>
      <c r="H310" s="28"/>
      <c r="I310" s="28"/>
    </row>
    <row r="311" spans="6:9" ht="12.75">
      <c r="F311" s="28"/>
      <c r="G311" s="28"/>
      <c r="H311" s="28"/>
      <c r="I311" s="28"/>
    </row>
    <row r="312" spans="6:9" ht="12.75">
      <c r="F312" s="28"/>
      <c r="G312" s="28"/>
      <c r="H312" s="28"/>
      <c r="I312" s="28"/>
    </row>
    <row r="313" spans="6:9" ht="12.75">
      <c r="F313" s="28"/>
      <c r="G313" s="28"/>
      <c r="H313" s="28"/>
      <c r="I313" s="28"/>
    </row>
    <row r="314" spans="6:9" ht="12.75">
      <c r="F314" s="28"/>
      <c r="G314" s="28"/>
      <c r="H314" s="28"/>
      <c r="I314" s="28"/>
    </row>
    <row r="315" spans="6:9" ht="12.75">
      <c r="F315" s="28"/>
      <c r="G315" s="28"/>
      <c r="H315" s="28"/>
      <c r="I315" s="28"/>
    </row>
    <row r="316" spans="6:9" ht="12.75">
      <c r="F316" s="28"/>
      <c r="G316" s="28"/>
      <c r="H316" s="28"/>
      <c r="I316" s="28"/>
    </row>
    <row r="317" spans="6:9" ht="12.75">
      <c r="F317" s="28"/>
      <c r="G317" s="28"/>
      <c r="H317" s="28"/>
      <c r="I317" s="28"/>
    </row>
    <row r="318" spans="6:9" ht="12.75">
      <c r="F318" s="28"/>
      <c r="G318" s="28"/>
      <c r="H318" s="28"/>
      <c r="I318" s="28"/>
    </row>
    <row r="319" spans="6:9" ht="12.75">
      <c r="F319" s="28"/>
      <c r="G319" s="28"/>
      <c r="H319" s="28"/>
      <c r="I319" s="28"/>
    </row>
    <row r="320" spans="6:9" ht="12.75">
      <c r="F320" s="28"/>
      <c r="G320" s="28"/>
      <c r="H320" s="28"/>
      <c r="I320" s="28"/>
    </row>
    <row r="321" spans="6:9" ht="12.75">
      <c r="F321" s="28"/>
      <c r="G321" s="28"/>
      <c r="H321" s="28"/>
      <c r="I321" s="28"/>
    </row>
    <row r="322" spans="6:9" ht="12.75">
      <c r="F322" s="28"/>
      <c r="G322" s="28"/>
      <c r="H322" s="28"/>
      <c r="I322" s="28"/>
    </row>
    <row r="323" spans="6:9" ht="12.75">
      <c r="F323" s="28"/>
      <c r="G323" s="28"/>
      <c r="H323" s="28"/>
      <c r="I323" s="28"/>
    </row>
    <row r="324" spans="6:9" ht="12.75">
      <c r="F324" s="28"/>
      <c r="G324" s="28"/>
      <c r="H324" s="28"/>
      <c r="I324" s="28"/>
    </row>
    <row r="325" spans="6:9" ht="12.75">
      <c r="F325" s="28"/>
      <c r="G325" s="28"/>
      <c r="H325" s="28"/>
      <c r="I325" s="28"/>
    </row>
    <row r="326" spans="6:9" ht="12.75">
      <c r="F326" s="28"/>
      <c r="G326" s="28"/>
      <c r="H326" s="28"/>
      <c r="I326" s="28"/>
    </row>
    <row r="327" spans="6:9" ht="12.75">
      <c r="F327" s="28"/>
      <c r="G327" s="28"/>
      <c r="H327" s="28"/>
      <c r="I327" s="28"/>
    </row>
    <row r="328" spans="6:9" ht="12.75">
      <c r="F328" s="28"/>
      <c r="G328" s="28"/>
      <c r="H328" s="28"/>
      <c r="I328" s="28"/>
    </row>
    <row r="329" spans="6:9" ht="12.75">
      <c r="F329" s="28"/>
      <c r="G329" s="28"/>
      <c r="H329" s="28"/>
      <c r="I329" s="28"/>
    </row>
    <row r="330" spans="6:9" ht="12.75">
      <c r="F330" s="28"/>
      <c r="G330" s="28"/>
      <c r="H330" s="28"/>
      <c r="I330" s="28"/>
    </row>
    <row r="331" spans="6:9" ht="12.75">
      <c r="F331" s="28"/>
      <c r="G331" s="28"/>
      <c r="H331" s="28"/>
      <c r="I331" s="28"/>
    </row>
    <row r="332" spans="6:9" ht="12.75">
      <c r="F332" s="28"/>
      <c r="G332" s="28"/>
      <c r="H332" s="28"/>
      <c r="I332" s="28"/>
    </row>
    <row r="333" spans="6:9" ht="12.75">
      <c r="F333" s="28"/>
      <c r="G333" s="28"/>
      <c r="H333" s="28"/>
      <c r="I333" s="28"/>
    </row>
    <row r="334" spans="6:9" ht="12.75">
      <c r="F334" s="28"/>
      <c r="G334" s="28"/>
      <c r="H334" s="28"/>
      <c r="I334" s="28"/>
    </row>
    <row r="335" spans="6:9" ht="12.75">
      <c r="F335" s="28"/>
      <c r="G335" s="28"/>
      <c r="H335" s="28"/>
      <c r="I335" s="28"/>
    </row>
    <row r="336" spans="6:9" ht="12.75">
      <c r="F336" s="28"/>
      <c r="G336" s="28"/>
      <c r="H336" s="28"/>
      <c r="I336" s="28"/>
    </row>
    <row r="337" spans="6:9" ht="12.75">
      <c r="F337" s="28"/>
      <c r="G337" s="28"/>
      <c r="H337" s="28"/>
      <c r="I337" s="28"/>
    </row>
    <row r="338" spans="6:9" ht="12.75">
      <c r="F338" s="28"/>
      <c r="G338" s="28"/>
      <c r="H338" s="28"/>
      <c r="I338" s="28"/>
    </row>
    <row r="339" spans="6:9" ht="12.75">
      <c r="F339" s="28"/>
      <c r="G339" s="28"/>
      <c r="H339" s="28"/>
      <c r="I339" s="28"/>
    </row>
    <row r="340" spans="6:9" ht="12.75">
      <c r="F340" s="28"/>
      <c r="G340" s="28"/>
      <c r="H340" s="28"/>
      <c r="I340" s="28"/>
    </row>
    <row r="341" spans="6:9" ht="12.75">
      <c r="F341" s="28"/>
      <c r="G341" s="28"/>
      <c r="H341" s="28"/>
      <c r="I341" s="28"/>
    </row>
    <row r="342" spans="6:9" ht="12.75">
      <c r="F342" s="28"/>
      <c r="G342" s="28"/>
      <c r="H342" s="28"/>
      <c r="I342" s="28"/>
    </row>
    <row r="343" spans="6:9" ht="12.75">
      <c r="F343" s="28"/>
      <c r="G343" s="28"/>
      <c r="H343" s="28"/>
      <c r="I343" s="28"/>
    </row>
    <row r="344" spans="6:9" ht="12.75">
      <c r="F344" s="28"/>
      <c r="G344" s="28"/>
      <c r="H344" s="28"/>
      <c r="I344" s="28"/>
    </row>
    <row r="345" spans="6:9" ht="12.75">
      <c r="F345" s="28"/>
      <c r="G345" s="28"/>
      <c r="H345" s="28"/>
      <c r="I345" s="28"/>
    </row>
    <row r="346" spans="6:9" ht="12.75">
      <c r="F346" s="28"/>
      <c r="G346" s="28"/>
      <c r="H346" s="28"/>
      <c r="I346" s="28"/>
    </row>
    <row r="347" spans="6:9" ht="12.75">
      <c r="F347" s="28"/>
      <c r="G347" s="28"/>
      <c r="H347" s="28"/>
      <c r="I347" s="28"/>
    </row>
    <row r="348" spans="6:9" ht="12.75">
      <c r="F348" s="28"/>
      <c r="G348" s="28"/>
      <c r="H348" s="28"/>
      <c r="I348" s="28"/>
    </row>
    <row r="349" spans="6:9" ht="12.75">
      <c r="F349" s="28"/>
      <c r="G349" s="28"/>
      <c r="H349" s="28"/>
      <c r="I349" s="28"/>
    </row>
    <row r="350" spans="6:9" ht="12.75">
      <c r="F350" s="28"/>
      <c r="G350" s="28"/>
      <c r="H350" s="28"/>
      <c r="I350" s="28"/>
    </row>
    <row r="351" spans="6:9" ht="12.75">
      <c r="F351" s="28"/>
      <c r="G351" s="28"/>
      <c r="H351" s="28"/>
      <c r="I351" s="28"/>
    </row>
    <row r="352" spans="6:9" ht="12.75">
      <c r="F352" s="28"/>
      <c r="G352" s="28"/>
      <c r="H352" s="28"/>
      <c r="I352" s="28"/>
    </row>
    <row r="353" spans="6:9" ht="12.75">
      <c r="F353" s="28"/>
      <c r="G353" s="28"/>
      <c r="H353" s="28"/>
      <c r="I353" s="28"/>
    </row>
    <row r="354" spans="6:9" ht="12.75">
      <c r="F354" s="28"/>
      <c r="G354" s="28"/>
      <c r="H354" s="28"/>
      <c r="I354" s="28"/>
    </row>
    <row r="355" spans="6:9" ht="12.75">
      <c r="F355" s="28"/>
      <c r="G355" s="28"/>
      <c r="H355" s="28"/>
      <c r="I355" s="28"/>
    </row>
    <row r="356" spans="6:9" ht="12.75">
      <c r="F356" s="28"/>
      <c r="G356" s="28"/>
      <c r="H356" s="28"/>
      <c r="I356" s="28"/>
    </row>
    <row r="357" spans="6:9" ht="12.75">
      <c r="F357" s="28"/>
      <c r="G357" s="28"/>
      <c r="H357" s="28"/>
      <c r="I357" s="28"/>
    </row>
    <row r="358" spans="6:9" ht="12.75">
      <c r="F358" s="28"/>
      <c r="G358" s="28"/>
      <c r="H358" s="28"/>
      <c r="I358" s="28"/>
    </row>
    <row r="359" spans="6:9" ht="12.75">
      <c r="F359" s="28"/>
      <c r="G359" s="28"/>
      <c r="H359" s="28"/>
      <c r="I359" s="28"/>
    </row>
    <row r="360" spans="6:9" ht="12.75">
      <c r="F360" s="28"/>
      <c r="G360" s="28"/>
      <c r="H360" s="28"/>
      <c r="I360" s="28"/>
    </row>
    <row r="361" spans="6:9" ht="12.75">
      <c r="F361" s="28"/>
      <c r="G361" s="28"/>
      <c r="H361" s="28"/>
      <c r="I361" s="28"/>
    </row>
    <row r="362" spans="6:9" ht="12.75">
      <c r="F362" s="28"/>
      <c r="G362" s="28"/>
      <c r="H362" s="28"/>
      <c r="I362" s="28"/>
    </row>
    <row r="363" spans="6:9" ht="12.75">
      <c r="F363" s="28"/>
      <c r="G363" s="28"/>
      <c r="H363" s="28"/>
      <c r="I363" s="28"/>
    </row>
    <row r="364" spans="6:9" ht="12.75">
      <c r="F364" s="28"/>
      <c r="G364" s="28"/>
      <c r="H364" s="28"/>
      <c r="I364" s="28"/>
    </row>
    <row r="365" spans="6:9" ht="12.75">
      <c r="F365" s="28"/>
      <c r="G365" s="28"/>
      <c r="H365" s="28"/>
      <c r="I365" s="28"/>
    </row>
    <row r="366" spans="6:9" ht="12.75">
      <c r="F366" s="28"/>
      <c r="G366" s="28"/>
      <c r="H366" s="28"/>
      <c r="I366" s="28"/>
    </row>
    <row r="367" spans="6:9" ht="12.75">
      <c r="F367" s="28"/>
      <c r="G367" s="28"/>
      <c r="H367" s="28"/>
      <c r="I367" s="28"/>
    </row>
    <row r="368" spans="6:9" ht="12.75">
      <c r="F368" s="28"/>
      <c r="G368" s="28"/>
      <c r="H368" s="28"/>
      <c r="I368" s="28"/>
    </row>
    <row r="369" spans="6:9" ht="12.75">
      <c r="F369" s="28"/>
      <c r="G369" s="28"/>
      <c r="H369" s="28"/>
      <c r="I369" s="28"/>
    </row>
    <row r="370" spans="6:9" ht="12.75">
      <c r="F370" s="28"/>
      <c r="G370" s="28"/>
      <c r="H370" s="28"/>
      <c r="I370" s="28"/>
    </row>
    <row r="371" spans="6:9" ht="12.75">
      <c r="F371" s="28"/>
      <c r="G371" s="28"/>
      <c r="H371" s="28"/>
      <c r="I371" s="28"/>
    </row>
    <row r="372" spans="6:9" ht="12.75">
      <c r="F372" s="28"/>
      <c r="G372" s="28"/>
      <c r="H372" s="28"/>
      <c r="I372" s="28"/>
    </row>
    <row r="373" spans="6:9" ht="12.75">
      <c r="F373" s="28"/>
      <c r="G373" s="28"/>
      <c r="H373" s="28"/>
      <c r="I373" s="28"/>
    </row>
    <row r="374" spans="6:9" ht="12.75">
      <c r="F374" s="28"/>
      <c r="G374" s="28"/>
      <c r="H374" s="28"/>
      <c r="I374" s="28"/>
    </row>
    <row r="375" spans="6:9" ht="12.75">
      <c r="F375" s="28"/>
      <c r="G375" s="28"/>
      <c r="H375" s="28"/>
      <c r="I375" s="28"/>
    </row>
    <row r="376" spans="6:9" ht="12.75">
      <c r="F376" s="28"/>
      <c r="G376" s="28"/>
      <c r="H376" s="28"/>
      <c r="I376" s="28"/>
    </row>
    <row r="377" spans="6:9" ht="12.75">
      <c r="F377" s="28"/>
      <c r="G377" s="28"/>
      <c r="H377" s="28"/>
      <c r="I377" s="28"/>
    </row>
    <row r="378" spans="6:9" ht="12.75">
      <c r="F378" s="28"/>
      <c r="G378" s="28"/>
      <c r="H378" s="28"/>
      <c r="I378" s="28"/>
    </row>
    <row r="379" spans="6:9" ht="12.75">
      <c r="F379" s="28"/>
      <c r="G379" s="28"/>
      <c r="H379" s="28"/>
      <c r="I379" s="28"/>
    </row>
    <row r="380" spans="6:9" ht="12.75">
      <c r="F380" s="28"/>
      <c r="G380" s="28"/>
      <c r="H380" s="28"/>
      <c r="I380" s="28"/>
    </row>
    <row r="381" spans="6:9" ht="12.75">
      <c r="F381" s="28"/>
      <c r="G381" s="28"/>
      <c r="H381" s="28"/>
      <c r="I381" s="28"/>
    </row>
    <row r="382" spans="6:9" ht="12.75">
      <c r="F382" s="28"/>
      <c r="G382" s="28"/>
      <c r="H382" s="28"/>
      <c r="I382" s="28"/>
    </row>
    <row r="383" spans="6:9" ht="12.75">
      <c r="F383" s="28"/>
      <c r="G383" s="28"/>
      <c r="H383" s="28"/>
      <c r="I383" s="28"/>
    </row>
    <row r="384" spans="6:9" ht="12.75">
      <c r="F384" s="28"/>
      <c r="G384" s="28"/>
      <c r="H384" s="28"/>
      <c r="I384" s="28"/>
    </row>
    <row r="385" spans="6:9" ht="12.75">
      <c r="F385" s="28"/>
      <c r="G385" s="28"/>
      <c r="H385" s="28"/>
      <c r="I385" s="28"/>
    </row>
    <row r="386" spans="6:9" ht="12.75">
      <c r="F386" s="28"/>
      <c r="G386" s="28"/>
      <c r="H386" s="28"/>
      <c r="I386" s="28"/>
    </row>
    <row r="387" spans="6:9" ht="12.75">
      <c r="F387" s="28"/>
      <c r="G387" s="28"/>
      <c r="H387" s="28"/>
      <c r="I387" s="28"/>
    </row>
    <row r="388" spans="6:9" ht="12.75">
      <c r="F388" s="28"/>
      <c r="G388" s="28"/>
      <c r="H388" s="28"/>
      <c r="I388" s="28"/>
    </row>
    <row r="389" spans="6:9" ht="12.75">
      <c r="F389" s="28"/>
      <c r="G389" s="28"/>
      <c r="H389" s="28"/>
      <c r="I389" s="28"/>
    </row>
    <row r="390" spans="6:9" ht="12.75">
      <c r="F390" s="28"/>
      <c r="G390" s="28"/>
      <c r="H390" s="28"/>
      <c r="I390" s="28"/>
    </row>
    <row r="391" spans="6:9" ht="12.75">
      <c r="F391" s="28"/>
      <c r="G391" s="28"/>
      <c r="H391" s="28"/>
      <c r="I391" s="28"/>
    </row>
    <row r="392" spans="6:9" ht="12.75">
      <c r="F392" s="28"/>
      <c r="G392" s="28"/>
      <c r="H392" s="28"/>
      <c r="I392" s="28"/>
    </row>
    <row r="393" spans="6:9" ht="12.75">
      <c r="F393" s="28"/>
      <c r="G393" s="28"/>
      <c r="H393" s="28"/>
      <c r="I393" s="28"/>
    </row>
    <row r="394" spans="6:9" ht="12.75">
      <c r="F394" s="28"/>
      <c r="G394" s="28"/>
      <c r="H394" s="28"/>
      <c r="I394" s="28"/>
    </row>
    <row r="395" spans="6:9" ht="12.75">
      <c r="F395" s="28"/>
      <c r="G395" s="28"/>
      <c r="H395" s="28"/>
      <c r="I395" s="28"/>
    </row>
    <row r="396" spans="6:9" ht="12.75">
      <c r="F396" s="28"/>
      <c r="G396" s="28"/>
      <c r="H396" s="28"/>
      <c r="I396" s="28"/>
    </row>
    <row r="397" spans="6:9" ht="12.75">
      <c r="F397" s="28"/>
      <c r="G397" s="28"/>
      <c r="H397" s="28"/>
      <c r="I397" s="28"/>
    </row>
    <row r="398" spans="6:9" ht="12.75">
      <c r="F398" s="28"/>
      <c r="G398" s="28"/>
      <c r="H398" s="28"/>
      <c r="I398" s="28"/>
    </row>
    <row r="399" spans="6:9" ht="12.75">
      <c r="F399" s="28"/>
      <c r="G399" s="28"/>
      <c r="H399" s="28"/>
      <c r="I399" s="28"/>
    </row>
    <row r="400" spans="6:9" ht="12.75">
      <c r="F400" s="28"/>
      <c r="G400" s="28"/>
      <c r="H400" s="28"/>
      <c r="I400" s="28"/>
    </row>
    <row r="401" spans="6:9" ht="12.75">
      <c r="F401" s="28"/>
      <c r="G401" s="28"/>
      <c r="H401" s="28"/>
      <c r="I401" s="28"/>
    </row>
    <row r="402" spans="6:9" ht="12.75">
      <c r="F402" s="28"/>
      <c r="G402" s="28"/>
      <c r="H402" s="28"/>
      <c r="I402" s="28"/>
    </row>
  </sheetData>
  <mergeCells count="89">
    <mergeCell ref="B23:D23"/>
    <mergeCell ref="B47:D47"/>
    <mergeCell ref="B43:D43"/>
    <mergeCell ref="B35:D35"/>
    <mergeCell ref="B34:D34"/>
    <mergeCell ref="B29:D29"/>
    <mergeCell ref="B30:D30"/>
    <mergeCell ref="B31:D31"/>
    <mergeCell ref="B32:D32"/>
    <mergeCell ref="B51:D51"/>
    <mergeCell ref="B55:D55"/>
    <mergeCell ref="B37:D37"/>
    <mergeCell ref="B41:D41"/>
    <mergeCell ref="B42:D42"/>
    <mergeCell ref="B38:D38"/>
    <mergeCell ref="B53:D53"/>
    <mergeCell ref="B45:D45"/>
    <mergeCell ref="B39:D39"/>
    <mergeCell ref="B40:D40"/>
    <mergeCell ref="B69:D69"/>
    <mergeCell ref="B61:D61"/>
    <mergeCell ref="B64:D64"/>
    <mergeCell ref="B60:D60"/>
    <mergeCell ref="B65:D65"/>
    <mergeCell ref="B66:D66"/>
    <mergeCell ref="B67:D67"/>
    <mergeCell ref="B68:D68"/>
    <mergeCell ref="B93:D93"/>
    <mergeCell ref="B73:D73"/>
    <mergeCell ref="B90:D90"/>
    <mergeCell ref="B72:D72"/>
    <mergeCell ref="B74:D74"/>
    <mergeCell ref="B75:D75"/>
    <mergeCell ref="B76:D76"/>
    <mergeCell ref="B77:D77"/>
    <mergeCell ref="B91:D91"/>
    <mergeCell ref="B92:D92"/>
    <mergeCell ref="B22:D22"/>
    <mergeCell ref="B16:D16"/>
    <mergeCell ref="B18:D18"/>
    <mergeCell ref="B19:D19"/>
    <mergeCell ref="B20:D20"/>
    <mergeCell ref="B21:D21"/>
    <mergeCell ref="B9:D9"/>
    <mergeCell ref="B10:D10"/>
    <mergeCell ref="B11:D11"/>
    <mergeCell ref="B17:D17"/>
    <mergeCell ref="B13:D13"/>
    <mergeCell ref="B14:D14"/>
    <mergeCell ref="B12:D12"/>
    <mergeCell ref="B15:D15"/>
    <mergeCell ref="B8:D8"/>
    <mergeCell ref="B6:D6"/>
    <mergeCell ref="B7:D7"/>
    <mergeCell ref="A4:G4"/>
    <mergeCell ref="B24:D24"/>
    <mergeCell ref="B28:D28"/>
    <mergeCell ref="B63:D63"/>
    <mergeCell ref="B27:D27"/>
    <mergeCell ref="B25:D25"/>
    <mergeCell ref="B26:D26"/>
    <mergeCell ref="B57:D57"/>
    <mergeCell ref="B59:D59"/>
    <mergeCell ref="B36:D36"/>
    <mergeCell ref="B54:D54"/>
    <mergeCell ref="B70:D70"/>
    <mergeCell ref="B78:D78"/>
    <mergeCell ref="B79:D79"/>
    <mergeCell ref="B80:D80"/>
    <mergeCell ref="B71:D71"/>
    <mergeCell ref="B81:D81"/>
    <mergeCell ref="B82:D82"/>
    <mergeCell ref="B89:D89"/>
    <mergeCell ref="B84:D84"/>
    <mergeCell ref="B85:D85"/>
    <mergeCell ref="B86:D86"/>
    <mergeCell ref="B87:D87"/>
    <mergeCell ref="B88:D88"/>
    <mergeCell ref="B83:D83"/>
    <mergeCell ref="B33:D33"/>
    <mergeCell ref="B48:D48"/>
    <mergeCell ref="B62:D62"/>
    <mergeCell ref="B58:D58"/>
    <mergeCell ref="B56:D56"/>
    <mergeCell ref="B44:D44"/>
    <mergeCell ref="B46:D46"/>
    <mergeCell ref="B52:D52"/>
    <mergeCell ref="B49:D49"/>
    <mergeCell ref="B50:D50"/>
  </mergeCells>
  <printOptions horizontalCentered="1"/>
  <pageMargins left="0.41" right="0.2362204724409449" top="0.25" bottom="0.29" header="0.59" footer="0.3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Для проверки компьютеров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Демонстрационная версия</dc:creator>
  <cp:keywords/>
  <dc:description/>
  <cp:lastModifiedBy>Калашникова Ирина Александровна</cp:lastModifiedBy>
  <cp:lastPrinted>2007-04-12T08:14:11Z</cp:lastPrinted>
  <dcterms:created xsi:type="dcterms:W3CDTF">2003-12-24T07:39:21Z</dcterms:created>
  <dcterms:modified xsi:type="dcterms:W3CDTF">2007-04-12T08:14:12Z</dcterms:modified>
  <cp:category/>
  <cp:version/>
  <cp:contentType/>
  <cp:contentStatus/>
</cp:coreProperties>
</file>